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390" tabRatio="815" firstSheet="4" activeTab="13"/>
  </bookViews>
  <sheets>
    <sheet name="1.발전현황" sheetId="1" r:id="rId1"/>
    <sheet name="2.용도별 전력사용량" sheetId="2" r:id="rId2"/>
    <sheet name="3.제조업 중분류별 전력사용량" sheetId="3" r:id="rId3"/>
    <sheet name="4.가스공급량" sheetId="4" r:id="rId4"/>
    <sheet name="5. 도시가스보급률" sheetId="5" r:id="rId5"/>
    <sheet name="6.고압가스 시설현황" sheetId="6" r:id="rId6"/>
    <sheet name="7.상수도 보급현황" sheetId="7" r:id="rId7"/>
    <sheet name="8. 상수도관" sheetId="8" r:id="rId8"/>
    <sheet name="9.정수장별 상수도 시설용량 및 생산실적" sheetId="9" r:id="rId9"/>
    <sheet name="10.급수사용량 " sheetId="10" r:id="rId10"/>
    <sheet name="11.급수사용료 부과" sheetId="11" r:id="rId11"/>
    <sheet name="12. 하수도 보급률" sheetId="12" r:id="rId12"/>
    <sheet name="13.하수사용료 부과" sheetId="13" r:id="rId13"/>
    <sheet name="14.하수관거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1._접수우편물" localSheetId="0">#REF!</definedName>
    <definedName name="_1._접수우편물" localSheetId="10">#REF!</definedName>
    <definedName name="_1._접수우편물" localSheetId="5">#REF!</definedName>
    <definedName name="_1._접수우편물" localSheetId="7">#REF!</definedName>
    <definedName name="_1._접수우편물" localSheetId="8">#REF!</definedName>
    <definedName name="_1._접수우편물">#REF!</definedName>
    <definedName name="_10_4_양배수장" localSheetId="10">#REF!</definedName>
    <definedName name="_10_4_양배수장" localSheetId="5">#REF!</definedName>
    <definedName name="_10_4_양배수장">#REF!</definedName>
    <definedName name="_12_5_취입보" localSheetId="10">#REF!</definedName>
    <definedName name="_12_5_취입보" localSheetId="5">#REF!</definedName>
    <definedName name="_12_5_취입보">#REF!</definedName>
    <definedName name="_14_6_집수암거" localSheetId="10">#REF!</definedName>
    <definedName name="_14_6_집수암거" localSheetId="5">#REF!</definedName>
    <definedName name="_14_6_집수암거">#REF!</definedName>
    <definedName name="_16_7_집수정" localSheetId="10">#REF!</definedName>
    <definedName name="_16_7_집수정" localSheetId="5">#REF!</definedName>
    <definedName name="_16_7_집수정">#REF!</definedName>
    <definedName name="_18_8_대형관정" localSheetId="10">#REF!</definedName>
    <definedName name="_18_8_대형관정" localSheetId="5">#REF!</definedName>
    <definedName name="_18_8_대형관정">#REF!</definedName>
    <definedName name="_2._배달우편물">'[1]배달물수'!$A$2</definedName>
    <definedName name="_2_1_저수지" localSheetId="10">#REF!</definedName>
    <definedName name="_2_1_저수지" localSheetId="5">#REF!</definedName>
    <definedName name="_2_1_저수지">#REF!</definedName>
    <definedName name="_20_9_소형관정" localSheetId="10">#REF!</definedName>
    <definedName name="_20_9_소형관정" localSheetId="5">#REF!</definedName>
    <definedName name="_20_9_소형관정">#REF!</definedName>
    <definedName name="_3._우편세입" localSheetId="0">#REF!</definedName>
    <definedName name="_3._우편세입" localSheetId="10">#REF!</definedName>
    <definedName name="_3._우편세입" localSheetId="5">#REF!</definedName>
    <definedName name="_3._우편세입" localSheetId="7">#REF!</definedName>
    <definedName name="_3._우편세입" localSheetId="8">#REF!</definedName>
    <definedName name="_3._우편세입">#REF!</definedName>
    <definedName name="_4_10_방조제" localSheetId="10">#REF!</definedName>
    <definedName name="_4_10_방조제" localSheetId="5">#REF!</definedName>
    <definedName name="_4_10_방조제">#REF!</definedName>
    <definedName name="_6_2_양수장" localSheetId="10">#REF!</definedName>
    <definedName name="_6_2_양수장" localSheetId="5">#REF!</definedName>
    <definedName name="_6_2_양수장">#REF!</definedName>
    <definedName name="_8_3_배수장" localSheetId="10">#REF!</definedName>
    <definedName name="_8_3_배수장" localSheetId="5">#REF!</definedName>
    <definedName name="_8_3_배수장">#REF!</definedName>
    <definedName name="_Builtin0" localSheetId="10">#REF!</definedName>
    <definedName name="_Builtin0" localSheetId="5">#REF!</definedName>
    <definedName name="_Builtin0">#REF!</definedName>
    <definedName name="1_저수지" localSheetId="0">#REF!</definedName>
    <definedName name="1_저수지" localSheetId="10">#REF!</definedName>
    <definedName name="1_저수지" localSheetId="3">#REF!</definedName>
    <definedName name="1_저수지" localSheetId="5">#REF!</definedName>
    <definedName name="1_저수지" localSheetId="7">#REF!</definedName>
    <definedName name="1_저수지" localSheetId="8">#REF!</definedName>
    <definedName name="1_저수지">#REF!</definedName>
    <definedName name="10_방조제" localSheetId="0">#REF!</definedName>
    <definedName name="10_방조제" localSheetId="10">#REF!</definedName>
    <definedName name="10_방조제" localSheetId="3">#REF!</definedName>
    <definedName name="10_방조제" localSheetId="5">#REF!</definedName>
    <definedName name="10_방조제" localSheetId="7">#REF!</definedName>
    <definedName name="10_방조제" localSheetId="8">#REF!</definedName>
    <definedName name="10_방조제">#REF!</definedName>
    <definedName name="2_양수장" localSheetId="0">#REF!</definedName>
    <definedName name="2_양수장" localSheetId="10">#REF!</definedName>
    <definedName name="2_양수장" localSheetId="3">#REF!</definedName>
    <definedName name="2_양수장" localSheetId="5">#REF!</definedName>
    <definedName name="2_양수장" localSheetId="7">#REF!</definedName>
    <definedName name="2_양수장" localSheetId="8">#REF!</definedName>
    <definedName name="2_양수장">#REF!</definedName>
    <definedName name="3_배수장" localSheetId="0">#REF!</definedName>
    <definedName name="3_배수장" localSheetId="10">#REF!</definedName>
    <definedName name="3_배수장" localSheetId="3">#REF!</definedName>
    <definedName name="3_배수장" localSheetId="5">#REF!</definedName>
    <definedName name="3_배수장" localSheetId="7">#REF!</definedName>
    <definedName name="3_배수장" localSheetId="8">#REF!</definedName>
    <definedName name="3_배수장">#REF!</definedName>
    <definedName name="4_양배수장" localSheetId="0">#REF!</definedName>
    <definedName name="4_양배수장" localSheetId="10">#REF!</definedName>
    <definedName name="4_양배수장" localSheetId="3">#REF!</definedName>
    <definedName name="4_양배수장" localSheetId="5">#REF!</definedName>
    <definedName name="4_양배수장" localSheetId="7">#REF!</definedName>
    <definedName name="4_양배수장" localSheetId="8">#REF!</definedName>
    <definedName name="4_양배수장">#REF!</definedName>
    <definedName name="5_취입보" localSheetId="0">#REF!</definedName>
    <definedName name="5_취입보" localSheetId="10">#REF!</definedName>
    <definedName name="5_취입보" localSheetId="3">#REF!</definedName>
    <definedName name="5_취입보" localSheetId="5">#REF!</definedName>
    <definedName name="5_취입보" localSheetId="7">#REF!</definedName>
    <definedName name="5_취입보" localSheetId="8">#REF!</definedName>
    <definedName name="5_취입보">#REF!</definedName>
    <definedName name="6_집수암거" localSheetId="0">#REF!</definedName>
    <definedName name="6_집수암거" localSheetId="10">#REF!</definedName>
    <definedName name="6_집수암거" localSheetId="3">#REF!</definedName>
    <definedName name="6_집수암거" localSheetId="5">#REF!</definedName>
    <definedName name="6_집수암거" localSheetId="7">#REF!</definedName>
    <definedName name="6_집수암거" localSheetId="8">#REF!</definedName>
    <definedName name="6_집수암거">#REF!</definedName>
    <definedName name="7_집수정" localSheetId="0">#REF!</definedName>
    <definedName name="7_집수정" localSheetId="10">#REF!</definedName>
    <definedName name="7_집수정" localSheetId="3">#REF!</definedName>
    <definedName name="7_집수정" localSheetId="5">#REF!</definedName>
    <definedName name="7_집수정" localSheetId="7">#REF!</definedName>
    <definedName name="7_집수정" localSheetId="8">#REF!</definedName>
    <definedName name="7_집수정">#REF!</definedName>
    <definedName name="8_대형관정" localSheetId="0">#REF!</definedName>
    <definedName name="8_대형관정" localSheetId="10">#REF!</definedName>
    <definedName name="8_대형관정" localSheetId="3">#REF!</definedName>
    <definedName name="8_대형관정" localSheetId="5">#REF!</definedName>
    <definedName name="8_대형관정" localSheetId="7">#REF!</definedName>
    <definedName name="8_대형관정" localSheetId="8">#REF!</definedName>
    <definedName name="8_대형관정">#REF!</definedName>
    <definedName name="9_소형관정" localSheetId="0">#REF!</definedName>
    <definedName name="9_소형관정" localSheetId="10">#REF!</definedName>
    <definedName name="9_소형관정" localSheetId="3">#REF!</definedName>
    <definedName name="9_소형관정" localSheetId="5">#REF!</definedName>
    <definedName name="9_소형관정" localSheetId="7">#REF!</definedName>
    <definedName name="9_소형관정" localSheetId="8">#REF!</definedName>
    <definedName name="9_소형관정">#REF!</definedName>
    <definedName name="a" localSheetId="10">#REF!</definedName>
    <definedName name="a" localSheetId="5">#REF!</definedName>
    <definedName name="a">#REF!</definedName>
    <definedName name="aaa" localSheetId="10">#REF!</definedName>
    <definedName name="aaa" localSheetId="5">#REF!</definedName>
    <definedName name="aaa">#REF!</definedName>
    <definedName name="Continue" localSheetId="10">#REF!</definedName>
    <definedName name="Continue" localSheetId="5">#REF!</definedName>
    <definedName name="Continue">#REF!</definedName>
    <definedName name="DataStateRange" localSheetId="10" hidden="1">'[9]총액조회신탁'!$A$5,'[9]총액조회신탁'!$A$7,'[9]총액조회신탁'!$A$34:$C$38,'[9]총액조회신탁'!$E$4,'[9]총액조회신탁'!$E$8,'[9]총액조회신탁'!$A$40:$A$41</definedName>
    <definedName name="DataStateRange" localSheetId="5" hidden="1">'[36]총액조회신탁'!$A$5,'[36]총액조회신탁'!$A$7,'[36]총액조회신탁'!$A$34:$C$38,'[36]총액조회신탁'!$E$4,'[36]총액조회신탁'!$E$8,'[36]총액조회신탁'!$A$40:$A$41</definedName>
    <definedName name="DataStateRange" hidden="1">'[9]총액조회신탁'!$A$5,'[9]총액조회신탁'!$A$7,'[9]총액조회신탁'!$A$34:$C$38,'[9]총액조회신탁'!$E$4,'[9]총액조회신탁'!$E$8,'[9]총액조회신탁'!$A$40:$A$41</definedName>
    <definedName name="Document_array" localSheetId="10">{"Book1"}</definedName>
    <definedName name="Document_array" localSheetId="5">{"Book1"}</definedName>
    <definedName name="Document_array">{"Book1"}</definedName>
    <definedName name="Documents_array" localSheetId="10">#REF!</definedName>
    <definedName name="Documents_array" localSheetId="5">#REF!</definedName>
    <definedName name="Documents_array">#REF!</definedName>
    <definedName name="Hello" localSheetId="10">#REF!</definedName>
    <definedName name="Hello" localSheetId="5">#REF!</definedName>
    <definedName name="Hello">#REF!</definedName>
    <definedName name="MakeIt" localSheetId="10">#REF!</definedName>
    <definedName name="MakeIt" localSheetId="5">#REF!</definedName>
    <definedName name="MakeIt">#REF!</definedName>
    <definedName name="Morning" localSheetId="10">#REF!</definedName>
    <definedName name="Morning" localSheetId="5">#REF!</definedName>
    <definedName name="Morning">#REF!</definedName>
    <definedName name="_xlnm.Print_Area" localSheetId="0">'1.발전현황'!$A$1:$F$20</definedName>
    <definedName name="_xlnm.Print_Area" localSheetId="9">'10.급수사용량 '!$A$1:$I$17</definedName>
    <definedName name="_xlnm.Print_Area" localSheetId="10">'11.급수사용료 부과'!$A$1:$I$16</definedName>
    <definedName name="_xlnm.Print_Area" localSheetId="11">'12. 하수도 보급률'!$A$1:$J$15</definedName>
    <definedName name="_xlnm.Print_Area" localSheetId="13">'14.하수관거'!$A$1:$AB$17</definedName>
    <definedName name="_xlnm.Print_Area" localSheetId="3">'4.가스공급량'!$A$1:$H$29</definedName>
    <definedName name="_xlnm.Print_Area" localSheetId="4">'5. 도시가스보급률'!$A$1:$E$13</definedName>
    <definedName name="rnr">'[2]0110원본'!$A$1:$ET$32</definedName>
    <definedName name="s" localSheetId="10">#REF!</definedName>
    <definedName name="s" localSheetId="5">#REF!</definedName>
    <definedName name="s">#REF!</definedName>
    <definedName name="관정" localSheetId="10">#REF!</definedName>
    <definedName name="관정" localSheetId="5">#REF!</definedName>
    <definedName name="관정">#REF!</definedName>
    <definedName name="광정" localSheetId="10">#REF!</definedName>
    <definedName name="광정" localSheetId="5">#REF!</definedName>
    <definedName name="광정">#REF!</definedName>
    <definedName name="기본급테이블" localSheetId="10">#REF!</definedName>
    <definedName name="기본급테이블" localSheetId="5">#REF!</definedName>
    <definedName name="기본급테이블">#REF!</definedName>
    <definedName name="나._세입실적비교" localSheetId="0">#REF!</definedName>
    <definedName name="나._세입실적비교" localSheetId="10">#REF!</definedName>
    <definedName name="나._세입실적비교" localSheetId="5">#REF!</definedName>
    <definedName name="나._세입실적비교" localSheetId="7">#REF!</definedName>
    <definedName name="나._세입실적비교" localSheetId="8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10">#REF!</definedName>
    <definedName name="다._우편물량과_세입실적" localSheetId="5">#REF!</definedName>
    <definedName name="다._우편물량과_세입실적" localSheetId="7">#REF!</definedName>
    <definedName name="다._우편물량과_세입실적" localSheetId="8">#REF!</definedName>
    <definedName name="다._우편물량과_세입실적">#REF!</definedName>
    <definedName name="다._체신청별_접수물량">'[1]청별접수'!$A$1</definedName>
    <definedName name="다중분류">'[25]code'!$A$56:$A$72</definedName>
    <definedName name="대1">'[26]code'!$B$2:$X$2</definedName>
    <definedName name="대분류">'[26]code'!$A$3:$A$25</definedName>
    <definedName name="대시작">'[26]code'!$B$2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10">#REF!</definedName>
    <definedName name="라._체신청별_세입목표_대_실적" localSheetId="5">#REF!</definedName>
    <definedName name="라._체신청별_세입목표_대_실적" localSheetId="7">#REF!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0">#REF!</definedName>
    <definedName name="마._종별_접수량_및_구성비__국내" localSheetId="5">#REF!</definedName>
    <definedName name="마._종별_접수량_및_구성비__국내" localSheetId="7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0">#REF!</definedName>
    <definedName name="마._체신청별_전년대비_세입실적" localSheetId="5">#REF!</definedName>
    <definedName name="마._체신청별_전년대비_세입실적" localSheetId="7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0">#REF!</definedName>
    <definedName name="바._종별_접수량__국제" localSheetId="10">#REF!</definedName>
    <definedName name="바._종별_접수량__국제" localSheetId="5">#REF!</definedName>
    <definedName name="바._종별_접수량__국제" localSheetId="7">#REF!</definedName>
    <definedName name="바._종별_접수량__국제" localSheetId="8">#REF!</definedName>
    <definedName name="바._종별_접수량__국제">#REF!</definedName>
    <definedName name="바._항목별_세입실적">'[1]항목별세입'!$A$1</definedName>
    <definedName name="발전" localSheetId="10">#REF!</definedName>
    <definedName name="발전" localSheetId="5">#REF!</definedName>
    <definedName name="발전">#REF!</definedName>
    <definedName name="발전1" localSheetId="10">#REF!</definedName>
    <definedName name="발전1" localSheetId="5">#REF!</definedName>
    <definedName name="발전1">#REF!</definedName>
    <definedName name="발전11" localSheetId="10">#REF!</definedName>
    <definedName name="발전11" localSheetId="5">#REF!</definedName>
    <definedName name="발전11">#REF!</definedName>
    <definedName name="방조제" localSheetId="10">#REF!</definedName>
    <definedName name="방조제" localSheetId="5">#REF!</definedName>
    <definedName name="방조제">#REF!</definedName>
    <definedName name="방조제1" localSheetId="10">#REF!</definedName>
    <definedName name="방조제1" localSheetId="5">#REF!</definedName>
    <definedName name="방조제1">#REF!</definedName>
    <definedName name="방화규정구분">'[26]code'!$A$28:$A$54</definedName>
    <definedName name="사._국제특급우편물_접수실적__당월">'[1]국제특급'!$A$1</definedName>
    <definedName name="사._요금별·후납_우편물량">'[1]별후납'!$A$1</definedName>
    <definedName name="사원테이블" localSheetId="10">#REF!</definedName>
    <definedName name="사원테이블" localSheetId="5">#REF!</definedName>
    <definedName name="사원테이블">#REF!</definedName>
    <definedName name="세입비1">'[3]0110원본'!$A$1:$ET$32</definedName>
    <definedName name="수당테이블" localSheetId="10">#REF!</definedName>
    <definedName name="수당테이블" localSheetId="5">#REF!</definedName>
    <definedName name="수당테이블">#REF!</definedName>
    <definedName name="시군" localSheetId="10">'[27]code'!$C$212:$C$214</definedName>
    <definedName name="시군" localSheetId="5">'[40]code'!$C$212:$C$214</definedName>
    <definedName name="시군">'[27]code'!$C$212:$C$214</definedName>
    <definedName name="식료품" localSheetId="10">#REF!</definedName>
    <definedName name="식료품" localSheetId="5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10">#REF!</definedName>
    <definedName name="읍면" localSheetId="5">#REF!</definedName>
    <definedName name="읍면">#REF!</definedName>
    <definedName name="읍면동" localSheetId="10">#REF!</definedName>
    <definedName name="읍면동" localSheetId="5">#REF!</definedName>
    <definedName name="읍면동">#REF!</definedName>
    <definedName name="이사분기" localSheetId="10">#REF!</definedName>
    <definedName name="이사분기" localSheetId="5">#REF!</definedName>
    <definedName name="이사분기">#REF!</definedName>
    <definedName name="인구이동" localSheetId="10">#REF!</definedName>
    <definedName name="인구이동" localSheetId="5">#REF!</definedName>
    <definedName name="인구이동">#REF!</definedName>
    <definedName name="일사분가" localSheetId="10">#REF!</definedName>
    <definedName name="일사분가" localSheetId="5">#REF!</definedName>
    <definedName name="일사분가">#REF!</definedName>
    <definedName name="일사분기" localSheetId="10">#REF!</definedName>
    <definedName name="일사분기" localSheetId="5">#REF!</definedName>
    <definedName name="일사분기">#REF!</definedName>
    <definedName name="자료제공" localSheetId="10">#REF!</definedName>
    <definedName name="자료제공" localSheetId="5">#REF!</definedName>
    <definedName name="자료제공">#REF!</definedName>
    <definedName name="자료제공__통계청_서산출장소__직__행정6급__성명__엄봉섭" localSheetId="10">#REF!</definedName>
    <definedName name="자료제공__통계청_서산출장소__직__행정6급__성명__엄봉섭" localSheetId="5">#REF!</definedName>
    <definedName name="자료제공__통계청_서산출장소__직__행정6급__성명__엄봉섭">#REF!</definedName>
    <definedName name="저수지" localSheetId="10">#REF!</definedName>
    <definedName name="저수지" localSheetId="5">#REF!</definedName>
    <definedName name="저수지">#REF!</definedName>
    <definedName name="저주시" localSheetId="10">#REF!</definedName>
    <definedName name="저주시" localSheetId="5">#REF!</definedName>
    <definedName name="저주시">#REF!</definedName>
    <definedName name="접수종별">#REF!</definedName>
    <definedName name="종____로__말소자" localSheetId="10">'[28]1 자원총괄'!#REF!</definedName>
    <definedName name="종____로__말소자" localSheetId="5">'[46]1 자원총괄'!#REF!</definedName>
    <definedName name="종____로__말소자">'[28]1 자원총괄'!#REF!</definedName>
    <definedName name="중1">'[26]code'!$C$27:$BZ$27</definedName>
    <definedName name="중시작">'[26]code'!$C$27</definedName>
    <definedName name="직책테이블" localSheetId="10">#REF!</definedName>
    <definedName name="직책테이블" localSheetId="5">#REF!</definedName>
    <definedName name="직책테이블">#REF!</definedName>
    <definedName name="집주정" localSheetId="10">#REF!</definedName>
    <definedName name="집주정" localSheetId="5">#REF!</definedName>
    <definedName name="집주정">#REF!</definedName>
    <definedName name="하나" localSheetId="10">#REF!</definedName>
    <definedName name="하나" localSheetId="5">#REF!</definedName>
    <definedName name="하나" localSheetId="7">#REF!</definedName>
    <definedName name="하나">#REF!</definedName>
  </definedNames>
  <calcPr fullCalcOnLoad="1"/>
</workbook>
</file>

<file path=xl/comments14.xml><?xml version="1.0" encoding="utf-8"?>
<comments xmlns="http://schemas.openxmlformats.org/spreadsheetml/2006/main">
  <authors>
    <author>Boryeong</author>
  </authors>
  <commentList>
    <comment ref="D14" authorId="0">
      <text>
        <r>
          <rPr>
            <b/>
            <sz val="9"/>
            <rFont val="굴림"/>
            <family val="3"/>
          </rPr>
          <t>시설연장/계획연장*100</t>
        </r>
      </text>
    </comment>
  </commentList>
</comments>
</file>

<file path=xl/sharedStrings.xml><?xml version="1.0" encoding="utf-8"?>
<sst xmlns="http://schemas.openxmlformats.org/spreadsheetml/2006/main" count="756" uniqueCount="515">
  <si>
    <t>Residential</t>
  </si>
  <si>
    <t>Public</t>
  </si>
  <si>
    <t>Service</t>
  </si>
  <si>
    <t>Share</t>
  </si>
  <si>
    <t>Total</t>
  </si>
  <si>
    <t>Mining</t>
  </si>
  <si>
    <t>Jan.</t>
  </si>
  <si>
    <t>Feb.</t>
  </si>
  <si>
    <t>Mar.</t>
  </si>
  <si>
    <t>Apr.</t>
  </si>
  <si>
    <t>May</t>
  </si>
  <si>
    <t>Aug.</t>
  </si>
  <si>
    <t>Sept.</t>
  </si>
  <si>
    <t>Oct.</t>
  </si>
  <si>
    <t>Nov.</t>
  </si>
  <si>
    <t>Dec.</t>
  </si>
  <si>
    <t>Unit : MWh</t>
  </si>
  <si>
    <t xml:space="preserve">Publishing </t>
  </si>
  <si>
    <t>Funiture</t>
  </si>
  <si>
    <t>&amp; Others</t>
  </si>
  <si>
    <t>Recycling</t>
  </si>
  <si>
    <t>Year</t>
  </si>
  <si>
    <t>Total population</t>
  </si>
  <si>
    <t>Unit : m</t>
  </si>
  <si>
    <t>C=(B/A*1000)</t>
  </si>
  <si>
    <t>E=(D/A*1000)</t>
  </si>
  <si>
    <t>F=(C/E*100)</t>
  </si>
  <si>
    <t xml:space="preserve">Cost of Sewage Treatment </t>
  </si>
  <si>
    <t>Others</t>
  </si>
  <si>
    <t>(1000 tons)</t>
  </si>
  <si>
    <t>(Million won)</t>
  </si>
  <si>
    <t>(won/ton)</t>
  </si>
  <si>
    <t>Manhole</t>
  </si>
  <si>
    <t>Sewer outlet</t>
  </si>
  <si>
    <t>Planned length</t>
  </si>
  <si>
    <t>Constr-ucted length</t>
  </si>
  <si>
    <t>June</t>
  </si>
  <si>
    <t>July</t>
  </si>
  <si>
    <t>ELECTRICITY ·  GAS ·  WATERWORK</t>
  </si>
  <si>
    <t>4. Gas  Supply</t>
  </si>
  <si>
    <t>Year
Month</t>
  </si>
  <si>
    <t xml:space="preserve">ELECTRICITY, GAS AND WATER-SUPPLY   </t>
  </si>
  <si>
    <t>Year</t>
  </si>
  <si>
    <t>Jun.</t>
  </si>
  <si>
    <t>Jul.</t>
  </si>
  <si>
    <t>General</t>
  </si>
  <si>
    <t>Feb.</t>
  </si>
  <si>
    <t>Mar.</t>
  </si>
  <si>
    <t>Apr.</t>
  </si>
  <si>
    <t>May.</t>
  </si>
  <si>
    <t>Aug.</t>
  </si>
  <si>
    <t>Sep.</t>
  </si>
  <si>
    <t>Oct.</t>
  </si>
  <si>
    <t>Nov.</t>
  </si>
  <si>
    <t>Dec.</t>
  </si>
  <si>
    <t xml:space="preserve">Business </t>
  </si>
  <si>
    <t>Industrial</t>
  </si>
  <si>
    <t>others</t>
  </si>
  <si>
    <t>2. Electric Power Consumption by Use</t>
  </si>
  <si>
    <t>Unit : MWh</t>
  </si>
  <si>
    <t xml:space="preserve">ELECTRICITY, GAS AND WATER-SUPPLY </t>
  </si>
  <si>
    <t>Year
Month</t>
  </si>
  <si>
    <t xml:space="preserve">Petroleum and </t>
  </si>
  <si>
    <t>Office</t>
  </si>
  <si>
    <t>Electrical</t>
  </si>
  <si>
    <t>Television audio</t>
  </si>
  <si>
    <t>Medical precision</t>
  </si>
  <si>
    <t>Food</t>
  </si>
  <si>
    <t xml:space="preserve">Pulp and </t>
  </si>
  <si>
    <t>Chemicals</t>
  </si>
  <si>
    <t>non-metalic</t>
  </si>
  <si>
    <t>Basic</t>
  </si>
  <si>
    <t>Fabricated</t>
  </si>
  <si>
    <t>Machinery and</t>
  </si>
  <si>
    <t>calculating</t>
  </si>
  <si>
    <t>machinery and</t>
  </si>
  <si>
    <t>Autos</t>
  </si>
  <si>
    <t>Other</t>
  </si>
  <si>
    <t>Beverages</t>
  </si>
  <si>
    <t>Paper</t>
  </si>
  <si>
    <t>Printing</t>
  </si>
  <si>
    <t>products</t>
  </si>
  <si>
    <t>minerals</t>
  </si>
  <si>
    <t>metals</t>
  </si>
  <si>
    <t>metal products</t>
  </si>
  <si>
    <t>equipment</t>
  </si>
  <si>
    <t>accounting</t>
  </si>
  <si>
    <t>converter n.e.c</t>
  </si>
  <si>
    <t>instruments</t>
  </si>
  <si>
    <t>and trailers</t>
  </si>
  <si>
    <t xml:space="preserve">ELECTRICITY ·  GAS ·  WATERSUPPLY </t>
  </si>
  <si>
    <t>(m)</t>
  </si>
  <si>
    <t>(%)</t>
  </si>
  <si>
    <t>Planned</t>
  </si>
  <si>
    <t>Constructed</t>
  </si>
  <si>
    <t>Distribution</t>
  </si>
  <si>
    <t>length</t>
  </si>
  <si>
    <t>Rate</t>
  </si>
  <si>
    <t>Planned area</t>
  </si>
  <si>
    <t>Square</t>
  </si>
  <si>
    <t>Circle</t>
  </si>
  <si>
    <t>ditch</t>
  </si>
  <si>
    <t>Gutter</t>
  </si>
  <si>
    <t>Constructed length</t>
  </si>
  <si>
    <t>Source : Water Service Dep.</t>
  </si>
  <si>
    <t xml:space="preserve"> Source : Water Service Dep.</t>
  </si>
  <si>
    <t>Generating facilities</t>
  </si>
  <si>
    <t>Amount of electricity generation</t>
  </si>
  <si>
    <t>Average load</t>
  </si>
  <si>
    <t>Peak load</t>
  </si>
  <si>
    <t>1. Electricity Generation</t>
  </si>
  <si>
    <t>Year 
Plant</t>
  </si>
  <si>
    <t>Month</t>
  </si>
  <si>
    <t>Quantity of production</t>
  </si>
  <si>
    <t>Facilities</t>
  </si>
  <si>
    <t>Total</t>
  </si>
  <si>
    <t>Yong-gok</t>
  </si>
  <si>
    <t>Byeong-cheon</t>
  </si>
  <si>
    <t>Ok-ryong</t>
  </si>
  <si>
    <t>Yu-gu</t>
  </si>
  <si>
    <t>Chang-dong</t>
  </si>
  <si>
    <t>Cheong-ra</t>
  </si>
  <si>
    <t>Seong-ju</t>
  </si>
  <si>
    <t>Yong-hwa</t>
  </si>
  <si>
    <t>Unit : Million won</t>
  </si>
  <si>
    <t xml:space="preserve">Expense of </t>
  </si>
  <si>
    <t>Bath-</t>
  </si>
  <si>
    <t>house</t>
  </si>
  <si>
    <t>benefit &amp; cost</t>
  </si>
  <si>
    <t xml:space="preserve">Sewage Treatment </t>
  </si>
  <si>
    <t>Actual rate of</t>
  </si>
  <si>
    <r>
      <t xml:space="preserve">1. </t>
    </r>
    <r>
      <rPr>
        <b/>
        <sz val="18"/>
        <rFont val="바탕"/>
        <family val="1"/>
      </rPr>
      <t>발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황</t>
    </r>
  </si>
  <si>
    <r>
      <t xml:space="preserve">2. </t>
    </r>
    <r>
      <rPr>
        <b/>
        <sz val="18"/>
        <rFont val="바탕"/>
        <family val="1"/>
      </rPr>
      <t>용도별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전력사용량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</si>
  <si>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MWh</t>
    </r>
  </si>
  <si>
    <r>
      <t xml:space="preserve">4.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</si>
  <si>
    <t>Copper</t>
  </si>
  <si>
    <t>Total Volume charged for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</si>
  <si>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㎢</t>
    </r>
    <r>
      <rPr>
        <sz val="11"/>
        <rFont val="Times New Roman"/>
        <family val="1"/>
      </rPr>
      <t xml:space="preserve">, m, </t>
    </r>
    <r>
      <rPr>
        <sz val="11"/>
        <rFont val="바탕"/>
        <family val="1"/>
      </rPr>
      <t>개</t>
    </r>
  </si>
  <si>
    <r>
      <t xml:space="preserve">Unit : </t>
    </r>
    <r>
      <rPr>
        <sz val="11"/>
        <rFont val="바탕"/>
        <family val="1"/>
      </rPr>
      <t>㎢</t>
    </r>
    <r>
      <rPr>
        <sz val="11"/>
        <rFont val="Times New Roman"/>
        <family val="1"/>
      </rPr>
      <t>, m, each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</si>
  <si>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백만원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</si>
  <si>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 MWh</t>
    </r>
  </si>
  <si>
    <t>Year</t>
  </si>
  <si>
    <t>시설용량</t>
  </si>
  <si>
    <t>시설폐쇄</t>
  </si>
  <si>
    <t>Facilities</t>
  </si>
  <si>
    <t>생산실적</t>
  </si>
  <si>
    <t>Quantity of production</t>
  </si>
  <si>
    <r>
      <rPr>
        <sz val="10"/>
        <rFont val="HY중고딕"/>
        <family val="1"/>
      </rPr>
      <t>단위</t>
    </r>
    <r>
      <rPr>
        <sz val="10"/>
        <rFont val="Times New Roman"/>
        <family val="1"/>
      </rPr>
      <t xml:space="preserve">: </t>
    </r>
    <r>
      <rPr>
        <sz val="10"/>
        <rFont val="HY중고딕"/>
        <family val="1"/>
      </rPr>
      <t>명</t>
    </r>
    <r>
      <rPr>
        <sz val="10"/>
        <rFont val="Times New Roman"/>
        <family val="1"/>
      </rPr>
      <t>,  %</t>
    </r>
  </si>
  <si>
    <t>Total</t>
  </si>
  <si>
    <t>Cast iron</t>
  </si>
  <si>
    <t>Other</t>
  </si>
  <si>
    <t>Source : Water Service Dep.</t>
  </si>
  <si>
    <t>Amount of water</t>
  </si>
  <si>
    <t>Nunber of</t>
  </si>
  <si>
    <t>capacity</t>
  </si>
  <si>
    <t>supplied</t>
  </si>
  <si>
    <t>faucets</t>
  </si>
  <si>
    <t>Unit : %, household</t>
  </si>
  <si>
    <t>Source : Regional Economy dep.</t>
  </si>
  <si>
    <t>Source :  Korea Electric Power Corporation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</si>
  <si>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한국전력공사</t>
    </r>
  </si>
  <si>
    <t>d=d1+d2+d3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</si>
  <si>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수도과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</si>
  <si>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수도과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</si>
  <si>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수도과</t>
    </r>
  </si>
  <si>
    <t xml:space="preserve">ELECTRICITY, GAS AND WATER-SUPPLY   </t>
  </si>
  <si>
    <t xml:space="preserve">Business </t>
  </si>
  <si>
    <t>Source : Water Service Dep.</t>
  </si>
  <si>
    <t>2018</t>
  </si>
  <si>
    <t>Boryeong Termal Plant1-8</t>
  </si>
  <si>
    <t>New Boryeong Termal Plant1-2</t>
  </si>
  <si>
    <t>Boryeong Combined Plant</t>
  </si>
  <si>
    <t>자료 : 한국중부발전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</si>
  <si>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발전소별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</si>
  <si>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(MWh)</t>
    </r>
  </si>
  <si>
    <r>
      <rPr>
        <sz val="11"/>
        <color indexed="8"/>
        <rFont val="바탕"/>
        <family val="1"/>
      </rPr>
      <t>보령복합화력</t>
    </r>
  </si>
  <si>
    <r>
      <rPr>
        <sz val="11"/>
        <color indexed="8"/>
        <rFont val="바탕"/>
        <family val="1"/>
      </rPr>
      <t>보령화력</t>
    </r>
    <r>
      <rPr>
        <sz val="11"/>
        <color indexed="8"/>
        <rFont val="Times New Roman"/>
        <family val="1"/>
      </rPr>
      <t xml:space="preserve"> #1-8</t>
    </r>
  </si>
  <si>
    <r>
      <rPr>
        <sz val="11"/>
        <color indexed="8"/>
        <rFont val="바탕"/>
        <family val="1"/>
      </rPr>
      <t>신보령화력</t>
    </r>
    <r>
      <rPr>
        <sz val="11"/>
        <color indexed="8"/>
        <rFont val="Times New Roman"/>
        <family val="1"/>
      </rPr>
      <t>#</t>
    </r>
    <r>
      <rPr>
        <sz val="11"/>
        <color indexed="8"/>
        <rFont val="바탕"/>
        <family val="1"/>
      </rPr>
      <t>1,2</t>
    </r>
  </si>
  <si>
    <t>Source :  Korea Midland Power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</si>
  <si>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</si>
  <si>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</si>
  <si>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가정용</t>
    </r>
  </si>
  <si>
    <r>
      <rPr>
        <sz val="11"/>
        <color indexed="8"/>
        <rFont val="바탕"/>
        <family val="1"/>
      </rPr>
      <t>공공용</t>
    </r>
  </si>
  <si>
    <r>
      <rPr>
        <sz val="11"/>
        <color indexed="8"/>
        <rFont val="바탕"/>
        <family val="1"/>
      </rPr>
      <t>서비스업</t>
    </r>
  </si>
  <si>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            Industry</t>
    </r>
  </si>
  <si>
    <r>
      <rPr>
        <sz val="11"/>
        <color indexed="8"/>
        <rFont val="바탕"/>
        <family val="1"/>
      </rPr>
      <t>점유율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</si>
  <si>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점유율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</si>
  <si>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점유율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</si>
  <si>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</si>
  <si>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농림수산업</t>
    </r>
  </si>
  <si>
    <r>
      <rPr>
        <sz val="11"/>
        <color indexed="8"/>
        <rFont val="바탕"/>
        <family val="1"/>
      </rPr>
      <t>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</si>
  <si>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</si>
  <si>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</si>
  <si>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t>1</t>
    </r>
    <r>
      <rPr>
        <sz val="11"/>
        <color indexed="8"/>
        <rFont val="바탕"/>
        <family val="1"/>
      </rPr>
      <t>월</t>
    </r>
  </si>
  <si>
    <r>
      <t>2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</si>
  <si>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</si>
  <si>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</si>
  <si>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5</t>
    </r>
    <r>
      <rPr>
        <sz val="11"/>
        <color indexed="8"/>
        <rFont val="바탕"/>
        <family val="1"/>
      </rPr>
      <t>월</t>
    </r>
  </si>
  <si>
    <r>
      <t>6</t>
    </r>
    <r>
      <rPr>
        <sz val="11"/>
        <color indexed="8"/>
        <rFont val="바탕"/>
        <family val="1"/>
      </rPr>
      <t>월</t>
    </r>
  </si>
  <si>
    <r>
      <t>7</t>
    </r>
    <r>
      <rPr>
        <sz val="11"/>
        <color indexed="8"/>
        <rFont val="바탕"/>
        <family val="1"/>
      </rPr>
      <t>월</t>
    </r>
  </si>
  <si>
    <r>
      <t>8</t>
    </r>
    <r>
      <rPr>
        <sz val="11"/>
        <color indexed="8"/>
        <rFont val="바탕"/>
        <family val="1"/>
      </rPr>
      <t>월</t>
    </r>
  </si>
  <si>
    <r>
      <t>9</t>
    </r>
    <r>
      <rPr>
        <sz val="11"/>
        <color indexed="8"/>
        <rFont val="바탕"/>
        <family val="1"/>
      </rPr>
      <t>월</t>
    </r>
  </si>
  <si>
    <r>
      <t>10</t>
    </r>
    <r>
      <rPr>
        <sz val="11"/>
        <color indexed="8"/>
        <rFont val="바탕"/>
        <family val="1"/>
      </rPr>
      <t>월</t>
    </r>
  </si>
  <si>
    <r>
      <t>11</t>
    </r>
    <r>
      <rPr>
        <sz val="11"/>
        <color indexed="8"/>
        <rFont val="바탕"/>
        <family val="1"/>
      </rPr>
      <t>월</t>
    </r>
  </si>
  <si>
    <r>
      <t>12</t>
    </r>
    <r>
      <rPr>
        <sz val="11"/>
        <color indexed="8"/>
        <rFont val="바탕"/>
        <family val="1"/>
      </rPr>
      <t>월</t>
    </r>
  </si>
  <si>
    <t>Textile,</t>
  </si>
  <si>
    <t>clothes</t>
  </si>
  <si>
    <t>Lumber,</t>
  </si>
  <si>
    <t>wood</t>
  </si>
  <si>
    <t>transport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</si>
  <si>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</si>
  <si>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</si>
  <si>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석유화학</t>
    </r>
  </si>
  <si>
    <r>
      <rPr>
        <sz val="11"/>
        <color indexed="8"/>
        <rFont val="바탕"/>
        <family val="1"/>
      </rPr>
      <t>조립금속</t>
    </r>
  </si>
  <si>
    <r>
      <rPr>
        <sz val="11"/>
        <color indexed="8"/>
        <rFont val="바탕"/>
        <family val="1"/>
      </rPr>
      <t>기타기계</t>
    </r>
  </si>
  <si>
    <r>
      <rPr>
        <sz val="11"/>
        <color indexed="8"/>
        <rFont val="바탕"/>
        <family val="1"/>
      </rPr>
      <t>사무기기</t>
    </r>
  </si>
  <si>
    <r>
      <rPr>
        <sz val="11"/>
        <color indexed="8"/>
        <rFont val="바탕"/>
        <family val="1"/>
      </rPr>
      <t>전기기기</t>
    </r>
  </si>
  <si>
    <r>
      <rPr>
        <sz val="11"/>
        <color indexed="8"/>
        <rFont val="바탕"/>
        <family val="1"/>
      </rPr>
      <t>영상음향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</si>
  <si>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자동차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</si>
  <si>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기타운송</t>
    </r>
  </si>
  <si>
    <r>
      <rPr>
        <sz val="11"/>
        <color indexed="8"/>
        <rFont val="바탕"/>
        <family val="1"/>
      </rPr>
      <t>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</si>
  <si>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재생자료</t>
    </r>
  </si>
  <si>
    <r>
      <rPr>
        <sz val="11"/>
        <color indexed="8"/>
        <rFont val="바탕"/>
        <family val="1"/>
      </rPr>
      <t>광물제품</t>
    </r>
  </si>
  <si>
    <r>
      <rPr>
        <sz val="11"/>
        <color indexed="8"/>
        <rFont val="바탕"/>
        <family val="1"/>
      </rPr>
      <t>회계용기계</t>
    </r>
  </si>
  <si>
    <r>
      <rPr>
        <sz val="11"/>
        <color indexed="8"/>
        <rFont val="바탕"/>
        <family val="1"/>
      </rPr>
      <t>장비</t>
    </r>
  </si>
  <si>
    <r>
      <rPr>
        <sz val="11"/>
        <color indexed="8"/>
        <rFont val="바탕"/>
        <family val="1"/>
      </rPr>
      <t>기타제조업</t>
    </r>
  </si>
  <si>
    <r>
      <rPr>
        <sz val="11"/>
        <color indexed="8"/>
        <rFont val="바탕"/>
        <family val="1"/>
      </rPr>
      <t>가공처리</t>
    </r>
  </si>
  <si>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communication </t>
    </r>
  </si>
  <si>
    <t>Number of selling stores</t>
  </si>
  <si>
    <t>Amount sold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</si>
  <si>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</si>
  <si>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탄</t>
    </r>
    <r>
      <rPr>
        <sz val="11"/>
        <color indexed="8"/>
        <rFont val="Times New Roman"/>
        <family val="1"/>
      </rPr>
      <t xml:space="preserve">          Butane Gas 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</si>
  <si>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</si>
  <si>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</si>
  <si>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t>1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</si>
  <si>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산업용</t>
    </r>
  </si>
  <si>
    <t>연    별</t>
  </si>
  <si>
    <r>
      <rPr>
        <sz val="11"/>
        <color indexed="8"/>
        <rFont val="바탕"/>
        <family val="1"/>
      </rPr>
      <t>보급률</t>
    </r>
    <r>
      <rPr>
        <sz val="11"/>
        <color indexed="8"/>
        <rFont val="Times New Roman"/>
        <family val="1"/>
      </rPr>
      <t xml:space="preserve"> 
Supply rate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</si>
  <si>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</si>
  <si>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t>1</t>
    </r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인당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급수량</t>
    </r>
  </si>
  <si>
    <r>
      <rPr>
        <sz val="11"/>
        <color indexed="8"/>
        <rFont val="바탕"/>
        <family val="1"/>
      </rPr>
      <t>급수전수</t>
    </r>
  </si>
  <si>
    <r>
      <t>(</t>
    </r>
    <r>
      <rPr>
        <sz val="11"/>
        <color indexed="8"/>
        <rFont val="바탕"/>
        <family val="1"/>
      </rPr>
      <t>급수인구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총인구</t>
    </r>
    <r>
      <rPr>
        <sz val="11"/>
        <color indexed="8"/>
        <rFont val="Times New Roman"/>
        <family val="1"/>
      </rPr>
      <t>)×100</t>
    </r>
  </si>
  <si>
    <r>
      <t>(</t>
    </r>
    <r>
      <rPr>
        <sz val="11"/>
        <color indexed="8"/>
        <rFont val="바탕"/>
        <family val="1"/>
      </rPr>
      <t>㎥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</si>
  <si>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ℓ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</si>
  <si>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</si>
  <si>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</si>
  <si>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생산실적</t>
    </r>
  </si>
  <si>
    <r>
      <t>2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</si>
  <si>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</si>
  <si>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</si>
  <si>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전용공업용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</si>
  <si>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</si>
  <si>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</si>
  <si>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일반용</t>
    </r>
  </si>
  <si>
    <r>
      <rPr>
        <sz val="11"/>
        <color indexed="8"/>
        <rFont val="바탕"/>
        <family val="1"/>
      </rPr>
      <t>영업용</t>
    </r>
  </si>
  <si>
    <r>
      <rPr>
        <sz val="11"/>
        <color indexed="8"/>
        <rFont val="바탕"/>
        <family val="1"/>
      </rPr>
      <t>전용공업용</t>
    </r>
  </si>
  <si>
    <r>
      <rPr>
        <sz val="11"/>
        <color indexed="8"/>
        <rFont val="바탕"/>
        <family val="1"/>
      </rPr>
      <t>기타</t>
    </r>
  </si>
  <si>
    <t>Unit : Person, %</t>
  </si>
  <si>
    <t>연    별</t>
  </si>
  <si>
    <r>
      <rPr>
        <sz val="11"/>
        <color indexed="8"/>
        <rFont val="바탕"/>
        <family val="1"/>
      </rPr>
      <t>하수도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처리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비용분석</t>
    </r>
    <r>
      <rPr>
        <sz val="11"/>
        <color indexed="8"/>
        <rFont val="Times New Roman"/>
        <family val="1"/>
      </rPr>
      <t xml:space="preserve"> Cost of Sewage Disposal</t>
    </r>
  </si>
  <si>
    <r>
      <rPr>
        <sz val="11"/>
        <color indexed="8"/>
        <rFont val="바탕"/>
        <family val="1"/>
      </rPr>
      <t>일반용</t>
    </r>
  </si>
  <si>
    <r>
      <rPr>
        <sz val="11"/>
        <color indexed="8"/>
        <rFont val="바탕"/>
        <family val="1"/>
      </rPr>
      <t>욕탕용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</si>
  <si>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</si>
  <si>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연간부과량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천톤</t>
    </r>
    <r>
      <rPr>
        <sz val="11"/>
        <color indexed="8"/>
        <rFont val="Times New Roman"/>
        <family val="1"/>
      </rPr>
      <t>) (A)</t>
    </r>
  </si>
  <si>
    <r>
      <rPr>
        <sz val="11"/>
        <color indexed="8"/>
        <rFont val="바탕"/>
        <family val="1"/>
      </rPr>
      <t>부과액</t>
    </r>
    <r>
      <rPr>
        <sz val="11"/>
        <color indexed="8"/>
        <rFont val="Times New Roman"/>
        <family val="1"/>
      </rPr>
      <t>(B) (</t>
    </r>
    <r>
      <rPr>
        <sz val="11"/>
        <color indexed="8"/>
        <rFont val="바탕"/>
        <family val="1"/>
      </rPr>
      <t>백만원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</si>
  <si>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평균단가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</si>
  <si>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처리비용</t>
    </r>
    <r>
      <rPr>
        <sz val="11"/>
        <color indexed="8"/>
        <rFont val="Times New Roman"/>
        <family val="1"/>
      </rPr>
      <t>(D) (</t>
    </r>
    <r>
      <rPr>
        <sz val="11"/>
        <color indexed="8"/>
        <rFont val="바탕"/>
        <family val="1"/>
      </rPr>
      <t>백만원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</si>
  <si>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처리원가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</si>
  <si>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현실화율</t>
    </r>
    <r>
      <rPr>
        <sz val="11"/>
        <color indexed="8"/>
        <rFont val="Times New Roman"/>
        <family val="1"/>
      </rPr>
      <t>(%)</t>
    </r>
  </si>
  <si>
    <t>Open</t>
  </si>
  <si>
    <t xml:space="preserve"> Open ditch</t>
  </si>
  <si>
    <r>
      <rPr>
        <sz val="11"/>
        <color indexed="8"/>
        <rFont val="바탕"/>
        <family val="1"/>
      </rPr>
      <t>계획연장</t>
    </r>
  </si>
  <si>
    <r>
      <rPr>
        <sz val="11"/>
        <color indexed="8"/>
        <rFont val="바탕"/>
        <family val="1"/>
      </rPr>
      <t>시설연장</t>
    </r>
  </si>
  <si>
    <r>
      <rPr>
        <sz val="11"/>
        <color indexed="8"/>
        <rFont val="바탕"/>
        <family val="1"/>
      </rPr>
      <t>보급율</t>
    </r>
  </si>
  <si>
    <r>
      <t xml:space="preserve">       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식</t>
    </r>
    <r>
      <rPr>
        <sz val="11"/>
        <color indexed="8"/>
        <rFont val="Times New Roman"/>
        <family val="1"/>
      </rPr>
      <t xml:space="preserve"> (m)   Unclassified pipe                                   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식</t>
    </r>
    <r>
      <rPr>
        <sz val="11"/>
        <color indexed="8"/>
        <rFont val="Times New Roman"/>
        <family val="1"/>
      </rPr>
      <t xml:space="preserve"> (m)   Unclassified pipe</t>
    </r>
  </si>
  <si>
    <r>
      <rPr>
        <sz val="11"/>
        <color indexed="8"/>
        <rFont val="바탕"/>
        <family val="1"/>
      </rPr>
      <t>분류식</t>
    </r>
    <r>
      <rPr>
        <sz val="11"/>
        <color indexed="8"/>
        <rFont val="Times New Roman"/>
        <family val="1"/>
      </rPr>
      <t xml:space="preserve"> (m)   Classified pipe</t>
    </r>
  </si>
  <si>
    <r>
      <rPr>
        <sz val="11"/>
        <color indexed="8"/>
        <rFont val="바탕"/>
        <family val="1"/>
      </rPr>
      <t>분류식</t>
    </r>
    <r>
      <rPr>
        <sz val="11"/>
        <color indexed="8"/>
        <rFont val="Times New Roman"/>
        <family val="1"/>
      </rPr>
      <t xml:space="preserve"> (m)   Classifying Type</t>
    </r>
  </si>
  <si>
    <r>
      <rPr>
        <sz val="11"/>
        <color indexed="8"/>
        <rFont val="바탕"/>
        <family val="1"/>
      </rPr>
      <t>분류식</t>
    </r>
    <r>
      <rPr>
        <sz val="11"/>
        <color indexed="8"/>
        <rFont val="Times New Roman"/>
        <family val="1"/>
      </rPr>
      <t xml:space="preserve"> (m)   Classifying Type</t>
    </r>
  </si>
  <si>
    <r>
      <rPr>
        <sz val="11"/>
        <color indexed="8"/>
        <rFont val="바탕"/>
        <family val="1"/>
      </rPr>
      <t>맨홀</t>
    </r>
  </si>
  <si>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오수받이</t>
    </r>
  </si>
  <si>
    <r>
      <rPr>
        <sz val="11"/>
        <color indexed="8"/>
        <rFont val="바탕"/>
        <family val="1"/>
      </rPr>
      <t>토실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토구</t>
    </r>
  </si>
  <si>
    <r>
      <rPr>
        <sz val="11"/>
        <color indexed="8"/>
        <rFont val="바탕"/>
        <family val="1"/>
      </rPr>
      <t>계획면적</t>
    </r>
  </si>
  <si>
    <r>
      <rPr>
        <sz val="11"/>
        <color indexed="8"/>
        <rFont val="바탕"/>
        <family val="1"/>
      </rPr>
      <t>계획연장</t>
    </r>
  </si>
  <si>
    <r>
      <rPr>
        <sz val="11"/>
        <color indexed="8"/>
        <rFont val="바탕"/>
        <family val="1"/>
      </rPr>
      <t>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거
</t>
    </r>
    <r>
      <rPr>
        <sz val="11"/>
        <color indexed="8"/>
        <rFont val="Times New Roman"/>
        <family val="1"/>
      </rPr>
      <t>Culvert</t>
    </r>
  </si>
  <si>
    <r>
      <rPr>
        <sz val="11"/>
        <color indexed="8"/>
        <rFont val="바탕"/>
        <family val="1"/>
      </rPr>
      <t>개거</t>
    </r>
  </si>
  <si>
    <r>
      <rPr>
        <sz val="11"/>
        <color indexed="8"/>
        <rFont val="바탕"/>
        <family val="1"/>
      </rPr>
      <t>측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</si>
  <si>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 xml:space="preserve">계획면적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</si>
  <si>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오수관거</t>
    </r>
    <r>
      <rPr>
        <sz val="11"/>
        <color indexed="8"/>
        <rFont val="Times New Roman"/>
        <family val="1"/>
      </rPr>
      <t xml:space="preserve"> 
Sewage pipe line</t>
    </r>
  </si>
  <si>
    <r>
      <rPr>
        <sz val="11"/>
        <color indexed="8"/>
        <rFont val="바탕"/>
        <family val="1"/>
      </rPr>
      <t>오수관거</t>
    </r>
    <r>
      <rPr>
        <sz val="11"/>
        <color indexed="8"/>
        <rFont val="Times New Roman"/>
        <family val="1"/>
      </rPr>
      <t xml:space="preserve"> Sewage pipe line</t>
    </r>
  </si>
  <si>
    <r>
      <rPr>
        <sz val="11"/>
        <color indexed="8"/>
        <rFont val="바탕"/>
        <family val="1"/>
      </rPr>
      <t>우수관거</t>
    </r>
    <r>
      <rPr>
        <sz val="11"/>
        <color indexed="8"/>
        <rFont val="Times New Roman"/>
        <family val="1"/>
      </rPr>
      <t xml:space="preserve">  Rain water pipe line</t>
    </r>
  </si>
  <si>
    <r>
      <rPr>
        <sz val="11"/>
        <color indexed="8"/>
        <rFont val="바탕"/>
        <family val="1"/>
      </rPr>
      <t>우수관거</t>
    </r>
    <r>
      <rPr>
        <sz val="11"/>
        <color indexed="8"/>
        <rFont val="Times New Roman"/>
        <family val="1"/>
      </rPr>
      <t xml:space="preserve">  Rain water pipe line</t>
    </r>
  </si>
  <si>
    <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</si>
  <si>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</si>
  <si>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사각형</t>
    </r>
  </si>
  <si>
    <r>
      <rPr>
        <sz val="11"/>
        <color indexed="8"/>
        <rFont val="바탕"/>
        <family val="1"/>
      </rPr>
      <t>원형</t>
    </r>
  </si>
  <si>
    <r>
      <rPr>
        <sz val="11"/>
        <color indexed="8"/>
        <rFont val="바탕"/>
        <family val="1"/>
      </rPr>
      <t>계획연장</t>
    </r>
  </si>
  <si>
    <r>
      <rPr>
        <sz val="11"/>
        <color indexed="8"/>
        <rFont val="바탕"/>
        <family val="1"/>
      </rPr>
      <t>시설연장</t>
    </r>
  </si>
  <si>
    <r>
      <rPr>
        <sz val="11"/>
        <color indexed="8"/>
        <rFont val="바탕"/>
        <family val="1"/>
      </rPr>
      <t>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  Culvert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</si>
  <si>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거</t>
    </r>
  </si>
  <si>
    <r>
      <rPr>
        <sz val="11"/>
        <color indexed="8"/>
        <rFont val="바탕"/>
        <family val="1"/>
      </rPr>
      <t>측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</si>
  <si>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사각형</t>
    </r>
  </si>
  <si>
    <r>
      <rPr>
        <sz val="11"/>
        <color indexed="8"/>
        <rFont val="바탕"/>
        <family val="1"/>
      </rPr>
      <t>사각형</t>
    </r>
  </si>
  <si>
    <r>
      <rPr>
        <sz val="11"/>
        <color indexed="8"/>
        <rFont val="바탕"/>
        <family val="1"/>
      </rPr>
      <t>펄프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종이</t>
    </r>
  </si>
  <si>
    <r>
      <rPr>
        <sz val="11"/>
        <color indexed="8"/>
        <rFont val="바탕"/>
        <family val="1"/>
      </rPr>
      <t>출판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인쇄</t>
    </r>
  </si>
  <si>
    <r>
      <rPr>
        <sz val="11"/>
        <color indexed="8"/>
        <rFont val="바탕"/>
        <family val="1"/>
      </rPr>
      <t>비금속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</si>
  <si>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</si>
  <si>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</si>
  <si>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의료광학</t>
    </r>
  </si>
  <si>
    <r>
      <rPr>
        <sz val="11"/>
        <color indexed="8"/>
        <rFont val="바탕"/>
        <family val="1"/>
      </rPr>
      <t>금속산업</t>
    </r>
  </si>
  <si>
    <r>
      <rPr>
        <sz val="11"/>
        <color indexed="8"/>
        <rFont val="바탕"/>
        <family val="1"/>
      </rPr>
      <t>트레일러</t>
    </r>
  </si>
  <si>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optical </t>
    </r>
  </si>
  <si>
    <t>year</t>
  </si>
  <si>
    <t>8. 전기·가스·수도</t>
  </si>
  <si>
    <r>
      <rPr>
        <sz val="11"/>
        <color indexed="8"/>
        <rFont val="바탕"/>
        <family val="1"/>
      </rPr>
      <t>발전설비</t>
    </r>
    <r>
      <rPr>
        <sz val="11"/>
        <color indexed="8"/>
        <rFont val="Times New Roman"/>
        <family val="1"/>
      </rPr>
      <t xml:space="preserve"> (kW)</t>
    </r>
  </si>
  <si>
    <r>
      <rPr>
        <sz val="11"/>
        <color indexed="8"/>
        <rFont val="바탕"/>
        <family val="1"/>
      </rPr>
      <t>평</t>
    </r>
    <r>
      <rPr>
        <sz val="11"/>
        <color indexed="8"/>
        <rFont val="바탕"/>
        <family val="1"/>
      </rPr>
      <t>균</t>
    </r>
    <r>
      <rPr>
        <sz val="11"/>
        <color indexed="8"/>
        <rFont val="바탕"/>
        <family val="1"/>
      </rPr>
      <t>전</t>
    </r>
    <r>
      <rPr>
        <sz val="11"/>
        <color indexed="8"/>
        <rFont val="바탕"/>
        <family val="1"/>
      </rPr>
      <t>력</t>
    </r>
    <r>
      <rPr>
        <sz val="11"/>
        <color indexed="8"/>
        <rFont val="Times New Roman"/>
        <family val="1"/>
      </rPr>
      <t xml:space="preserve"> (kW)</t>
    </r>
  </si>
  <si>
    <r>
      <rPr>
        <sz val="11"/>
        <color indexed="8"/>
        <rFont val="바탕"/>
        <family val="1"/>
      </rPr>
      <t>최</t>
    </r>
    <r>
      <rPr>
        <sz val="11"/>
        <color indexed="8"/>
        <rFont val="바탕"/>
        <family val="1"/>
      </rPr>
      <t>대</t>
    </r>
    <r>
      <rPr>
        <sz val="11"/>
        <color indexed="8"/>
        <rFont val="바탕"/>
        <family val="1"/>
      </rPr>
      <t>전</t>
    </r>
    <r>
      <rPr>
        <sz val="11"/>
        <color indexed="8"/>
        <rFont val="바탕"/>
        <family val="1"/>
      </rPr>
      <t>력</t>
    </r>
    <r>
      <rPr>
        <sz val="11"/>
        <color indexed="8"/>
        <rFont val="Times New Roman"/>
        <family val="1"/>
      </rPr>
      <t xml:space="preserve"> (kW)</t>
    </r>
  </si>
  <si>
    <t>of total</t>
  </si>
  <si>
    <t>Grand
total</t>
  </si>
  <si>
    <t>Share
of total</t>
  </si>
  <si>
    <t>Share
of total</t>
  </si>
  <si>
    <t>Agriculture,</t>
  </si>
  <si>
    <t>forestry</t>
  </si>
  <si>
    <t>and fishing</t>
  </si>
  <si>
    <t>Manufac-
turing</t>
  </si>
  <si>
    <t>8. 전기·가스·수도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</si>
  <si>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한국전력공사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</si>
  <si>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한국전력공사</t>
    </r>
  </si>
  <si>
    <r>
      <t xml:space="preserve">3. </t>
    </r>
    <r>
      <rPr>
        <b/>
        <sz val="18"/>
        <rFont val="바탕"/>
        <family val="1"/>
      </rPr>
      <t>제조업종별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전력사용량</t>
    </r>
    <r>
      <rPr>
        <b/>
        <sz val="18"/>
        <rFont val="Times New Roman"/>
        <family val="1"/>
      </rPr>
      <t>(2-1)</t>
    </r>
  </si>
  <si>
    <t>3. Electric Power Consumption by Industry Type(2-1)</t>
  </si>
  <si>
    <t>3. Electric Power Consumption by Industry Type(2-2)</t>
  </si>
  <si>
    <r>
      <t xml:space="preserve">3. </t>
    </r>
    <r>
      <rPr>
        <b/>
        <sz val="18"/>
        <rFont val="바탕"/>
        <family val="1"/>
      </rPr>
      <t>제조업종별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전력사용량</t>
    </r>
    <r>
      <rPr>
        <b/>
        <sz val="18"/>
        <rFont val="Times New Roman"/>
        <family val="1"/>
      </rPr>
      <t>(2-2)</t>
    </r>
  </si>
  <si>
    <t>식료품제조</t>
  </si>
  <si>
    <t>목 재·나 무</t>
  </si>
  <si>
    <t xml:space="preserve">섬유·의복 </t>
  </si>
  <si>
    <r>
      <t xml:space="preserve">Unite : Place, Thousand </t>
    </r>
    <r>
      <rPr>
        <sz val="10"/>
        <rFont val="바탕"/>
        <family val="1"/>
      </rPr>
      <t>㎥</t>
    </r>
    <r>
      <rPr>
        <sz val="10"/>
        <rFont val="Times New Roman"/>
        <family val="1"/>
      </rPr>
      <t xml:space="preserve">, Ton 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</si>
  <si>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바탕"/>
        <family val="1"/>
      </rPr>
      <t>매</t>
    </r>
    <r>
      <rPr>
        <sz val="11"/>
        <color indexed="8"/>
        <rFont val="바탕"/>
        <family val="1"/>
      </rPr>
      <t>소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</si>
  <si>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바탕"/>
        <family val="1"/>
      </rPr>
      <t>시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스</t>
    </r>
    <r>
      <rPr>
        <sz val="11"/>
        <color indexed="8"/>
        <rFont val="Times New Roman"/>
        <family val="1"/>
      </rPr>
      <t xml:space="preserve">   City gas</t>
    </r>
  </si>
  <si>
    <r>
      <rPr>
        <sz val="11"/>
        <color indexed="8"/>
        <rFont val="바탕"/>
        <family val="1"/>
      </rPr>
      <t>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 Propane gas</t>
    </r>
  </si>
  <si>
    <r>
      <rPr>
        <sz val="11"/>
        <color indexed="8"/>
        <rFont val="바탕"/>
        <family val="1"/>
      </rPr>
      <t>판매</t>
    </r>
    <r>
      <rPr>
        <sz val="11"/>
        <color indexed="8"/>
        <rFont val="바탕"/>
        <family val="1"/>
      </rPr>
      <t>소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</si>
  <si>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(1,000</t>
    </r>
    <r>
      <rPr>
        <sz val="11"/>
        <color indexed="8"/>
        <rFont val="바탕"/>
        <family val="1"/>
      </rPr>
      <t>㎥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</si>
  <si>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 (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</si>
  <si>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>, 1,000</t>
    </r>
    <r>
      <rPr>
        <sz val="10"/>
        <rFont val="바탕"/>
        <family val="1"/>
      </rPr>
      <t>㎥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톤</t>
    </r>
    <r>
      <rPr>
        <sz val="10"/>
        <rFont val="Times New Roman"/>
        <family val="1"/>
      </rPr>
      <t xml:space="preserve"> </t>
    </r>
  </si>
  <si>
    <t>ELECTRICITY, GAS AND WATER-SUPPLY</t>
  </si>
  <si>
    <t>8. 전기·가스·수도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</si>
  <si>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%, </t>
    </r>
    <r>
      <rPr>
        <sz val="10"/>
        <rFont val="바탕"/>
        <family val="1"/>
      </rPr>
      <t>가구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</si>
  <si>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도시가스보급률</t>
    </r>
    <r>
      <rPr>
        <sz val="9"/>
        <rFont val="Times New Roman"/>
        <family val="1"/>
      </rPr>
      <t xml:space="preserve"> = (A) / (B) * 100</t>
    </r>
  </si>
  <si>
    <t>Note : City gas supply rate = (A)/(B)*100</t>
  </si>
  <si>
    <r>
      <rPr>
        <sz val="11"/>
        <color indexed="8"/>
        <rFont val="바탕"/>
        <family val="1"/>
      </rPr>
      <t>도시가스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수요가구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>(A)
No. of households using city gas</t>
    </r>
  </si>
  <si>
    <r>
      <rPr>
        <sz val="11"/>
        <color indexed="8"/>
        <rFont val="바탕"/>
        <family val="1"/>
      </rPr>
      <t>공급권역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가구수</t>
    </r>
    <r>
      <rPr>
        <sz val="11"/>
        <color indexed="8"/>
        <rFont val="Times New Roman"/>
        <family val="1"/>
      </rPr>
      <t>(B)
No. of total households
within jurisdictions</t>
    </r>
  </si>
  <si>
    <t>ELECTRICITY, GAS AND WATER-SUPPLY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</si>
  <si>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개별</t>
    </r>
  </si>
  <si>
    <t>Unit : person unless otherwise specified</t>
  </si>
  <si>
    <t xml:space="preserve">Population with
water supply </t>
  </si>
  <si>
    <t>총 인 구</t>
  </si>
  <si>
    <r>
      <rPr>
        <sz val="11"/>
        <color indexed="8"/>
        <rFont val="바탕"/>
        <family val="1"/>
      </rPr>
      <t>급</t>
    </r>
    <r>
      <rPr>
        <sz val="11"/>
        <color indexed="8"/>
        <rFont val="바탕"/>
        <family val="1"/>
      </rPr>
      <t>수</t>
    </r>
    <r>
      <rPr>
        <sz val="11"/>
        <color indexed="8"/>
        <rFont val="바탕"/>
        <family val="1"/>
      </rPr>
      <t>인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</si>
  <si>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</t>
    </r>
  </si>
  <si>
    <r>
      <rPr>
        <sz val="11"/>
        <color indexed="8"/>
        <rFont val="바탕"/>
        <family val="1"/>
      </rPr>
      <t>시설용량</t>
    </r>
  </si>
  <si>
    <r>
      <t>(</t>
    </r>
    <r>
      <rPr>
        <sz val="11"/>
        <color indexed="8"/>
        <rFont val="바탕"/>
        <family val="1"/>
      </rPr>
      <t>㎥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</si>
  <si>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</si>
  <si>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t>Daily water supply</t>
  </si>
  <si>
    <t>per person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</si>
  <si>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m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</si>
  <si>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수도과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</si>
  <si>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시설용량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㎥</t>
    </r>
    <r>
      <rPr>
        <sz val="10"/>
        <rFont val="Times New Roman"/>
        <family val="1"/>
      </rPr>
      <t>/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생산실적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㎥</t>
    </r>
  </si>
  <si>
    <r>
      <t xml:space="preserve">Unit : facilities </t>
    </r>
    <r>
      <rPr>
        <sz val="10"/>
        <rFont val="바탕"/>
        <family val="1"/>
      </rPr>
      <t>㎥</t>
    </r>
    <r>
      <rPr>
        <sz val="10"/>
        <rFont val="Times New Roman"/>
        <family val="1"/>
      </rPr>
      <t xml:space="preserve">/day, quantity of production </t>
    </r>
    <r>
      <rPr>
        <sz val="10"/>
        <rFont val="바탕"/>
        <family val="1"/>
      </rPr>
      <t>㎥</t>
    </r>
  </si>
  <si>
    <r>
      <rPr>
        <b/>
        <sz val="11"/>
        <color indexed="8"/>
        <rFont val="바탕"/>
        <family val="1"/>
      </rPr>
      <t>시설용량</t>
    </r>
  </si>
  <si>
    <r>
      <rPr>
        <sz val="11"/>
        <color indexed="8"/>
        <rFont val="바탕"/>
        <family val="1"/>
      </rPr>
      <t>생산실적</t>
    </r>
  </si>
  <si>
    <r>
      <rPr>
        <sz val="11"/>
        <color indexed="8"/>
        <rFont val="바탕"/>
        <family val="1"/>
      </rPr>
      <t>생산실적</t>
    </r>
  </si>
  <si>
    <r>
      <rPr>
        <sz val="11"/>
        <color indexed="8"/>
        <rFont val="바탕"/>
        <family val="1"/>
      </rPr>
      <t>생산실적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</si>
  <si>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</si>
  <si>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시설용량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</si>
  <si>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</si>
  <si>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곡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</si>
  <si>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천</t>
    </r>
  </si>
  <si>
    <r>
      <rPr>
        <sz val="11"/>
        <color indexed="8"/>
        <rFont val="바탕"/>
        <family val="1"/>
      </rPr>
      <t>옥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룡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</si>
  <si>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</si>
  <si>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창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</si>
  <si>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라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</si>
  <si>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</si>
  <si>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화</t>
    </r>
  </si>
  <si>
    <r>
      <rPr>
        <sz val="11"/>
        <color indexed="8"/>
        <rFont val="바탕"/>
        <family val="1"/>
      </rPr>
      <t>금산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</si>
  <si>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바탕"/>
        <family val="1"/>
      </rPr>
      <t>생산실적</t>
    </r>
  </si>
  <si>
    <r>
      <t xml:space="preserve">Geum-san </t>
    </r>
    <r>
      <rPr>
        <sz val="11"/>
        <color indexed="8"/>
        <rFont val="바탕"/>
        <family val="1"/>
      </rPr>
      <t>Ⅰ</t>
    </r>
  </si>
  <si>
    <r>
      <rPr>
        <b/>
        <sz val="11"/>
        <color indexed="8"/>
        <rFont val="바탕"/>
        <family val="1"/>
      </rPr>
      <t>생산실적</t>
    </r>
  </si>
  <si>
    <r>
      <rPr>
        <sz val="11"/>
        <color indexed="8"/>
        <rFont val="바탕"/>
        <family val="1"/>
      </rPr>
      <t>생산실적</t>
    </r>
  </si>
  <si>
    <t>8. 전기·가스·수도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</si>
  <si>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m</t>
    </r>
    <r>
      <rPr>
        <vertAlign val="superscript"/>
        <sz val="10"/>
        <rFont val="Times New Roman"/>
        <family val="1"/>
      </rPr>
      <t>3</t>
    </r>
  </si>
  <si>
    <r>
      <t>Unit : m</t>
    </r>
    <r>
      <rPr>
        <vertAlign val="superscript"/>
        <sz val="10"/>
        <rFont val="Times New Roman"/>
        <family val="1"/>
      </rPr>
      <t>3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</si>
  <si>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</si>
  <si>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</si>
  <si>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t>일 반 용</t>
  </si>
  <si>
    <t>영 업 용</t>
  </si>
  <si>
    <t>욕 탕 용</t>
  </si>
  <si>
    <t xml:space="preserve">Bath-house </t>
  </si>
  <si>
    <t>ELECTRICITY, GAS AND WATER-SUPPLY</t>
  </si>
  <si>
    <t>단위 : 개소</t>
  </si>
  <si>
    <t>Unit : place</t>
  </si>
  <si>
    <t>합계</t>
  </si>
  <si>
    <t>제조</t>
  </si>
  <si>
    <t>저장</t>
  </si>
  <si>
    <t>판매</t>
  </si>
  <si>
    <t>일반충전</t>
  </si>
  <si>
    <r>
      <t xml:space="preserve">CNG </t>
    </r>
    <r>
      <rPr>
        <sz val="11"/>
        <color indexed="8"/>
        <rFont val="바탕"/>
        <family val="1"/>
      </rPr>
      <t>충전</t>
    </r>
  </si>
  <si>
    <t>기타충전</t>
  </si>
  <si>
    <t>Manufacture</t>
  </si>
  <si>
    <t>Storage</t>
  </si>
  <si>
    <t>Sale</t>
  </si>
  <si>
    <t>General charge</t>
  </si>
  <si>
    <t>CNG charge</t>
  </si>
  <si>
    <t>Other charge</t>
  </si>
  <si>
    <t>8. 전기·가스·수도</t>
  </si>
  <si>
    <r>
      <rPr>
        <sz val="11"/>
        <color indexed="8"/>
        <rFont val="굴림"/>
        <family val="3"/>
      </rPr>
      <t>생물학적</t>
    </r>
    <r>
      <rPr>
        <sz val="11"/>
        <color indexed="8"/>
        <rFont val="Times New Roman"/>
        <family val="1"/>
      </rPr>
      <t>(2</t>
    </r>
    <r>
      <rPr>
        <sz val="11"/>
        <color indexed="8"/>
        <rFont val="굴림"/>
        <family val="3"/>
      </rPr>
      <t>차</t>
    </r>
    <r>
      <rPr>
        <sz val="11"/>
        <color indexed="8"/>
        <rFont val="Times New Roman"/>
        <family val="1"/>
      </rPr>
      <t>)
Biological(d2)</t>
    </r>
  </si>
  <si>
    <r>
      <rPr>
        <sz val="11"/>
        <color indexed="8"/>
        <rFont val="굴림"/>
        <family val="3"/>
      </rPr>
      <t>고도</t>
    </r>
    <r>
      <rPr>
        <sz val="11"/>
        <color indexed="8"/>
        <rFont val="Times New Roman"/>
        <family val="1"/>
      </rPr>
      <t>(3</t>
    </r>
    <r>
      <rPr>
        <sz val="11"/>
        <color indexed="8"/>
        <rFont val="굴림"/>
        <family val="3"/>
      </rPr>
      <t>차</t>
    </r>
    <r>
      <rPr>
        <sz val="11"/>
        <color indexed="8"/>
        <rFont val="Times New Roman"/>
        <family val="1"/>
      </rPr>
      <t>)
Advanced(d3)</t>
    </r>
  </si>
  <si>
    <r>
      <rPr>
        <sz val="11"/>
        <color indexed="8"/>
        <rFont val="굴림"/>
        <family val="3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굴림"/>
        <family val="3"/>
      </rPr>
      <t>별</t>
    </r>
  </si>
  <si>
    <t>Rain·Waste water inle</t>
  </si>
  <si>
    <r>
      <t>1</t>
    </r>
    <r>
      <rPr>
        <sz val="11"/>
        <color indexed="8"/>
        <rFont val="바탕"/>
        <family val="1"/>
      </rPr>
      <t>월</t>
    </r>
  </si>
  <si>
    <t>Feb.</t>
  </si>
  <si>
    <t>Feb.</t>
  </si>
  <si>
    <t>Mar.</t>
  </si>
  <si>
    <t>Apr.</t>
  </si>
  <si>
    <t>Apr.</t>
  </si>
  <si>
    <t>May.</t>
  </si>
  <si>
    <t>Jun.</t>
  </si>
  <si>
    <t>Jul.</t>
  </si>
  <si>
    <t>Aug.</t>
  </si>
  <si>
    <t>Aug.</t>
  </si>
  <si>
    <t>Sep.</t>
  </si>
  <si>
    <t>Oct.</t>
  </si>
  <si>
    <t>Oct.</t>
  </si>
  <si>
    <t>Nov.</t>
  </si>
  <si>
    <t>Nov.</t>
  </si>
  <si>
    <t>Dec.</t>
  </si>
  <si>
    <t>Dec.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</si>
  <si>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천원</t>
    </r>
  </si>
  <si>
    <t>Unit: 1,000 won</t>
  </si>
  <si>
    <t>Source : Energy dep.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</si>
  <si>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에너지과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</si>
  <si>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에너지과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</si>
  <si>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에너지과</t>
    </r>
  </si>
  <si>
    <t>Source : Energy dep.</t>
  </si>
  <si>
    <t>2019</t>
  </si>
  <si>
    <t>Residential</t>
  </si>
  <si>
    <t>Residential</t>
  </si>
  <si>
    <r>
      <rPr>
        <sz val="11"/>
        <color indexed="8"/>
        <rFont val="굴림"/>
        <family val="3"/>
      </rPr>
      <t>총인구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굴림"/>
        <family val="3"/>
      </rPr>
      <t>명</t>
    </r>
    <r>
      <rPr>
        <sz val="11"/>
        <color indexed="8"/>
        <rFont val="Times New Roman"/>
        <family val="1"/>
      </rPr>
      <t>)
(A)
Total population</t>
    </r>
  </si>
  <si>
    <r>
      <rPr>
        <sz val="11"/>
        <color indexed="8"/>
        <rFont val="굴림"/>
        <family val="3"/>
      </rPr>
      <t xml:space="preserve">미처리인구
</t>
    </r>
    <r>
      <rPr>
        <sz val="11"/>
        <color indexed="8"/>
        <rFont val="Times New Roman"/>
        <family val="1"/>
      </rPr>
      <t>(B)
Population without
sewerage service</t>
    </r>
  </si>
  <si>
    <r>
      <rPr>
        <sz val="11"/>
        <color indexed="8"/>
        <rFont val="굴림"/>
        <family val="3"/>
      </rPr>
      <t xml:space="preserve">처리대상인구
</t>
    </r>
    <r>
      <rPr>
        <sz val="11"/>
        <color indexed="8"/>
        <rFont val="Times New Roman"/>
        <family val="1"/>
      </rPr>
      <t>(C=A-B)
Population with
sewerage service</t>
    </r>
  </si>
  <si>
    <r>
      <rPr>
        <sz val="11"/>
        <color indexed="8"/>
        <rFont val="굴림"/>
        <family val="3"/>
      </rPr>
      <t>공공하수처리시설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처리인구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굴림"/>
        <family val="3"/>
      </rPr>
      <t>명</t>
    </r>
    <r>
      <rPr>
        <sz val="11"/>
        <color indexed="8"/>
        <rFont val="Times New Roman"/>
        <family val="1"/>
      </rPr>
      <t xml:space="preserve">)
</t>
    </r>
    <r>
      <rPr>
        <sz val="11"/>
        <color indexed="8"/>
        <rFont val="Times New Roman"/>
        <family val="1"/>
      </rPr>
      <t>Population connected to public sewerage facilities</t>
    </r>
  </si>
  <si>
    <r>
      <rPr>
        <sz val="11"/>
        <color indexed="8"/>
        <rFont val="굴림"/>
        <family val="3"/>
      </rPr>
      <t>물리적</t>
    </r>
    <r>
      <rPr>
        <sz val="11"/>
        <color indexed="8"/>
        <rFont val="Times New Roman"/>
        <family val="1"/>
      </rPr>
      <t>(1</t>
    </r>
    <r>
      <rPr>
        <sz val="11"/>
        <color indexed="8"/>
        <rFont val="굴림"/>
        <family val="3"/>
      </rPr>
      <t>차</t>
    </r>
    <r>
      <rPr>
        <sz val="11"/>
        <color indexed="8"/>
        <rFont val="Times New Roman"/>
        <family val="1"/>
      </rPr>
      <t>)
Mechanical(d1)</t>
    </r>
  </si>
  <si>
    <r>
      <rPr>
        <sz val="11"/>
        <color indexed="8"/>
        <rFont val="굴림"/>
        <family val="3"/>
      </rPr>
      <t>하수도
보급률</t>
    </r>
    <r>
      <rPr>
        <sz val="11"/>
        <color indexed="8"/>
        <rFont val="Times New Roman"/>
        <family val="1"/>
      </rPr>
      <t>(%)
Sewerage distribution</t>
    </r>
  </si>
  <si>
    <t>Water supply rate</t>
  </si>
  <si>
    <t>Water supply</t>
  </si>
  <si>
    <r>
      <rPr>
        <sz val="11"/>
        <color indexed="8"/>
        <rFont val="바탕"/>
        <family val="1"/>
      </rPr>
      <t>업종별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하수사용료</t>
    </r>
    <r>
      <rPr>
        <sz val="11"/>
        <color indexed="8"/>
        <rFont val="Times New Roman"/>
        <family val="1"/>
      </rPr>
      <t xml:space="preserve"> Sewerage service charges by use</t>
    </r>
  </si>
  <si>
    <t>Residential</t>
  </si>
  <si>
    <t>the usage of sewerage</t>
  </si>
  <si>
    <t>Usage charge</t>
  </si>
  <si>
    <t>Average unit price</t>
  </si>
  <si>
    <t>(number)</t>
  </si>
  <si>
    <t>에나멜코팅 
도복장강관</t>
  </si>
  <si>
    <t>엑상에폭시
도복장강관</t>
  </si>
  <si>
    <t>Enamel-coated steel pipe</t>
  </si>
  <si>
    <t>Liquid epoxy coated
steel pipe</t>
  </si>
  <si>
    <t>Sub-total</t>
  </si>
  <si>
    <t>덕타일
주철관</t>
  </si>
  <si>
    <t>Ductile
iron pipe</t>
  </si>
  <si>
    <t>덕타일
주철관</t>
  </si>
  <si>
    <t>Ductile
iron pipe</t>
  </si>
  <si>
    <t>Ductile
iron pipe</t>
  </si>
  <si>
    <t>PVC관</t>
  </si>
  <si>
    <t>Unplasticized 
poly(vinly chloride)
pipe</t>
  </si>
  <si>
    <t>아연도강관</t>
  </si>
  <si>
    <t>Galvanized
steel</t>
  </si>
  <si>
    <t>Stainless steel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</si>
  <si>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</si>
  <si>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도수관</t>
    </r>
    <r>
      <rPr>
        <sz val="11"/>
        <color indexed="8"/>
        <rFont val="Times New Roman"/>
        <family val="1"/>
      </rPr>
      <t xml:space="preserve">   Aqueduct pipe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</si>
  <si>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</si>
  <si>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급수관</t>
    </r>
    <r>
      <rPr>
        <sz val="11"/>
        <color indexed="8"/>
        <rFont val="Times New Roman"/>
        <family val="1"/>
      </rPr>
      <t xml:space="preserve">     Water supply pipe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</si>
  <si>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</si>
  <si>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주철관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</si>
  <si>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</si>
  <si>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</si>
  <si>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주철관</t>
    </r>
  </si>
  <si>
    <r>
      <rPr>
        <sz val="11"/>
        <color indexed="8"/>
        <rFont val="바탕"/>
        <family val="1"/>
      </rPr>
      <t>스텐레스관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</si>
  <si>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</si>
  <si>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송수관</t>
    </r>
    <r>
      <rPr>
        <sz val="11"/>
        <color indexed="8"/>
        <rFont val="Times New Roman"/>
        <family val="1"/>
      </rPr>
      <t xml:space="preserve">   Transmission pipe</t>
    </r>
  </si>
  <si>
    <r>
      <rPr>
        <sz val="11"/>
        <color indexed="8"/>
        <rFont val="바탕"/>
        <family val="1"/>
      </rPr>
      <t>배수관</t>
    </r>
    <r>
      <rPr>
        <sz val="11"/>
        <color indexed="8"/>
        <rFont val="Times New Roman"/>
        <family val="1"/>
      </rPr>
      <t xml:space="preserve">     Conduit pipe  </t>
    </r>
  </si>
  <si>
    <r>
      <rPr>
        <sz val="11"/>
        <color indexed="8"/>
        <rFont val="바탕"/>
        <family val="1"/>
      </rPr>
      <t>주철관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</si>
  <si>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</si>
  <si>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수도용
경질폴리
염화비닐관</t>
    </r>
    <r>
      <rPr>
        <sz val="11"/>
        <color indexed="8"/>
        <rFont val="Times New Roman"/>
        <family val="1"/>
      </rPr>
      <t xml:space="preserve"> </t>
    </r>
  </si>
  <si>
    <r>
      <t>PE</t>
    </r>
    <r>
      <rPr>
        <sz val="11"/>
        <color indexed="8"/>
        <rFont val="바탕"/>
        <family val="1"/>
      </rPr>
      <t>관</t>
    </r>
  </si>
  <si>
    <t>Source : Water Service Dep.</t>
  </si>
  <si>
    <r>
      <t xml:space="preserve">5. </t>
    </r>
    <r>
      <rPr>
        <b/>
        <sz val="18"/>
        <rFont val="바탕"/>
        <family val="1"/>
      </rPr>
      <t>도시가스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보급률</t>
    </r>
    <r>
      <rPr>
        <b/>
        <sz val="18"/>
        <rFont val="Times New Roman"/>
        <family val="1"/>
      </rPr>
      <t xml:space="preserve">  City Gas Supply Rate</t>
    </r>
  </si>
  <si>
    <r>
      <t xml:space="preserve">6. </t>
    </r>
    <r>
      <rPr>
        <b/>
        <sz val="18"/>
        <rFont val="바탕"/>
        <family val="1"/>
      </rPr>
      <t>고압가스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</si>
  <si>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6.  The Present Condition of High-pressure Gas Facilities</t>
  </si>
  <si>
    <r>
      <t xml:space="preserve">7. </t>
    </r>
    <r>
      <rPr>
        <b/>
        <sz val="18"/>
        <rFont val="바탕"/>
        <family val="1"/>
      </rPr>
      <t>상수도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보급현황</t>
    </r>
  </si>
  <si>
    <t>7. Water Supply Service</t>
  </si>
  <si>
    <r>
      <t xml:space="preserve">8.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</si>
  <si>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t>8. Water Supply Pipes(2-1)</t>
  </si>
  <si>
    <r>
      <t xml:space="preserve">8.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</si>
  <si>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8. Water Supply Pipes(2-2)</t>
  </si>
  <si>
    <r>
      <t xml:space="preserve">9. </t>
    </r>
    <r>
      <rPr>
        <b/>
        <sz val="18"/>
        <rFont val="바탕"/>
        <family val="1"/>
      </rPr>
      <t>정수장별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시설용량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생산실적</t>
    </r>
  </si>
  <si>
    <t>9. Water Supply Capacities and Output by Purification Plant</t>
  </si>
  <si>
    <r>
      <t xml:space="preserve">10. </t>
    </r>
    <r>
      <rPr>
        <b/>
        <sz val="18"/>
        <rFont val="바탕"/>
        <family val="1"/>
      </rPr>
      <t>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</si>
  <si>
    <t>10. Water Consumption by Use</t>
  </si>
  <si>
    <r>
      <t xml:space="preserve">11. </t>
    </r>
    <r>
      <rPr>
        <b/>
        <sz val="18"/>
        <rFont val="바탕"/>
        <family val="1"/>
      </rPr>
      <t>급수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사용료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부과</t>
    </r>
  </si>
  <si>
    <t>11. Water Usage Charges</t>
  </si>
  <si>
    <r>
      <t xml:space="preserve">12. </t>
    </r>
    <r>
      <rPr>
        <b/>
        <sz val="18"/>
        <rFont val="바탕"/>
        <family val="1"/>
      </rPr>
      <t>하수도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보급률</t>
    </r>
  </si>
  <si>
    <t>12. Sewerage System</t>
  </si>
  <si>
    <r>
      <t xml:space="preserve">13. </t>
    </r>
    <r>
      <rPr>
        <b/>
        <sz val="18"/>
        <rFont val="바탕"/>
        <family val="1"/>
      </rPr>
      <t>하수도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사용료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부과</t>
    </r>
  </si>
  <si>
    <t>13. Sewerage Service Charges</t>
  </si>
  <si>
    <r>
      <t xml:space="preserve">14. </t>
    </r>
    <r>
      <rPr>
        <b/>
        <sz val="18"/>
        <rFont val="바탕"/>
        <family val="1"/>
      </rPr>
      <t>하수관거</t>
    </r>
    <r>
      <rPr>
        <b/>
        <sz val="18"/>
        <rFont val="Times New Roman"/>
        <family val="1"/>
      </rPr>
      <t>(2-1)</t>
    </r>
  </si>
  <si>
    <t>14. Sewage Pipe(2-1)</t>
  </si>
  <si>
    <r>
      <t xml:space="preserve">14. </t>
    </r>
    <r>
      <rPr>
        <b/>
        <sz val="18"/>
        <rFont val="바탕"/>
        <family val="1"/>
      </rPr>
      <t>하수관거</t>
    </r>
    <r>
      <rPr>
        <b/>
        <sz val="18"/>
        <rFont val="Times New Roman"/>
        <family val="1"/>
      </rPr>
      <t>(2-2)</t>
    </r>
  </si>
  <si>
    <t>14. Sewage Pipe(2-2)</t>
  </si>
  <si>
    <t>General</t>
  </si>
  <si>
    <t>Industria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</si>
</sst>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\ \ \ \ \ "/>
    <numFmt numFmtId="179" formatCode="0.00_);[Red]\(0.00\)"/>
    <numFmt numFmtId="180" formatCode="_-* #,##0.0_-;\-* #,##0.0_-;_-* &quot;-&quot;_-;_-@_-"/>
    <numFmt numFmtId="181" formatCode="#,##0.0\ \ \ \ \ "/>
    <numFmt numFmtId="182" formatCode="#,##0_ "/>
    <numFmt numFmtId="183" formatCode="#,##0.0_ "/>
    <numFmt numFmtId="184" formatCode="_ * #,##0_ ;_ * \-#,##0_ ;_ * &quot;-&quot;_ ;_ @_ "/>
    <numFmt numFmtId="185" formatCode="_ * #,##0.00_ ;_ * \-#,##0.00_ ;_ * &quot;-&quot;??_ ;_ @_ "/>
    <numFmt numFmtId="186" formatCode="0.0_);[Red]\(0.0\)"/>
    <numFmt numFmtId="187" formatCode="0;[Red]0"/>
    <numFmt numFmtId="188" formatCode="0.000000"/>
    <numFmt numFmtId="189" formatCode="_(&quot;Rp&quot;* #,##0.00_);_(&quot;Rp&quot;* \(#,##0.00\);_(&quot;Rp&quot;* &quot;-&quot;??_);_(@_)"/>
    <numFmt numFmtId="190" formatCode="&quot;₩&quot;#,##0;&quot;₩&quot;&quot;₩&quot;&quot;₩&quot;&quot;₩&quot;\-#,##0"/>
    <numFmt numFmtId="191" formatCode="&quot;₩&quot;#,##0.00;&quot;₩&quot;\-#,##0.00"/>
    <numFmt numFmtId="192" formatCode="#,##0.000_ "/>
    <numFmt numFmtId="193" formatCode="#,##0.00_ "/>
    <numFmt numFmtId="194" formatCode="_-[$₩-412]* #,##0.00_-;\-[$₩-412]* #,##0.00_-;_-[$₩-412]* &quot;-&quot;??_-;_-@_-"/>
    <numFmt numFmtId="195" formatCode="_-[$₩-412]* #,##0.000_-;\-[$₩-412]* #,##0.000_-;_-[$₩-412]* &quot;-&quot;??_-;_-@_-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[$-412]yyyy&quot;년&quot;\ m&quot;월&quot;\ d&quot;일&quot;\ dddd"/>
    <numFmt numFmtId="203" formatCode="[$-412]AM/PM\ h:mm:ss"/>
    <numFmt numFmtId="204" formatCode="0_);[Red]\(0\)"/>
    <numFmt numFmtId="205" formatCode="_-* #,##0.00_-;\-* #,##0.00_-;_-* &quot;-&quot;_-;_-@_-"/>
    <numFmt numFmtId="206" formatCode="&quot;R$&quot;#,##0.00;&quot;R$&quot;\-#,##0.00"/>
    <numFmt numFmtId="207" formatCode="0.0_ "/>
    <numFmt numFmtId="208" formatCode="#,##0\ \ "/>
    <numFmt numFmtId="209" formatCode="#,##0\ \ \ "/>
    <numFmt numFmtId="210" formatCode="#,##0\ \ \ \ \ \ "/>
    <numFmt numFmtId="211" formatCode="#,##0\ \ \ \ "/>
    <numFmt numFmtId="212" formatCode="&quot;₩&quot;#,##0_);[Red]\(&quot;₩&quot;#,##0\)"/>
    <numFmt numFmtId="213" formatCode="#,##0_);[Red]\(#,##0\)"/>
    <numFmt numFmtId="214" formatCode="0_ "/>
    <numFmt numFmtId="215" formatCode="_-* #,##0_-;\-* #,##0_-;_-* &quot;-&quot;??_-;_-@_-"/>
    <numFmt numFmtId="216" formatCode="_-[$€-2]* #,##0.00_-;\-[$€-2]* #,##0.00_-;_-[$€-2]* &quot;-&quot;??_-"/>
    <numFmt numFmtId="217" formatCode="#,##0;[Red]&quot;△&quot;#,##0"/>
    <numFmt numFmtId="218" formatCode="0.00%;[Red]&quot;△&quot;0.00%"/>
    <numFmt numFmtId="219" formatCode="_-* #,##0.0_-;\-* #,##0.0_-;_-* &quot;-&quot;?_-;_-@_-"/>
    <numFmt numFmtId="220" formatCode="0.000"/>
    <numFmt numFmtId="221" formatCode="_-* #,##0.000_-;\-* #,##0.000_-;_-* &quot;-&quot;???_-;_-@_-"/>
    <numFmt numFmtId="222" formatCode="#,##0;[Red]#,##0"/>
    <numFmt numFmtId="223" formatCode="_-* #,##0.000_-;\-* #,##0.000_-;_-* &quot;-&quot;_-;_-@_-"/>
    <numFmt numFmtId="224" formatCode="_-* #,##0_-;\-* #,##0_-;_-* &quot;-&quot;???_-;_-@_-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103">
    <font>
      <sz val="11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u val="single"/>
      <sz val="11"/>
      <color indexed="36"/>
      <name val="돋움"/>
      <family val="3"/>
    </font>
    <font>
      <sz val="11"/>
      <color indexed="60"/>
      <name val="돋움"/>
      <family val="3"/>
    </font>
    <font>
      <sz val="12"/>
      <name val="뼻뮝"/>
      <family val="1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9"/>
      <name val="굴림"/>
      <family val="3"/>
    </font>
    <font>
      <sz val="10"/>
      <name val="Times New Roma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name val="바탕"/>
      <family val="1"/>
    </font>
    <font>
      <sz val="8"/>
      <name val="돋움"/>
      <family val="3"/>
    </font>
    <font>
      <sz val="11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0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맑은 고딕"/>
      <family val="3"/>
    </font>
    <font>
      <sz val="10"/>
      <name val="HY중고딕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0"/>
      <name val="명조"/>
      <family val="3"/>
    </font>
    <font>
      <sz val="11"/>
      <name val="HY신명조"/>
      <family val="1"/>
    </font>
    <font>
      <sz val="8"/>
      <name val="맑은 고딕"/>
      <family val="3"/>
    </font>
    <font>
      <b/>
      <sz val="11"/>
      <name val="돋움"/>
      <family val="3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b/>
      <sz val="11"/>
      <color indexed="8"/>
      <name val="바탕"/>
      <family val="1"/>
    </font>
    <font>
      <sz val="9"/>
      <name val="굴림"/>
      <family val="3"/>
    </font>
    <font>
      <sz val="10"/>
      <name val="바탕"/>
      <family val="1"/>
    </font>
    <font>
      <vertAlign val="superscript"/>
      <sz val="10"/>
      <name val="Times New Roman"/>
      <family val="1"/>
    </font>
    <font>
      <sz val="10"/>
      <name val="돋움"/>
      <family val="3"/>
    </font>
    <font>
      <sz val="10"/>
      <color indexed="8"/>
      <name val="돋움"/>
      <family val="3"/>
    </font>
    <font>
      <sz val="11"/>
      <color indexed="8"/>
      <name val="굴림"/>
      <family val="3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바탕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</fills>
  <borders count="40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2" fillId="0" borderId="0">
      <alignment/>
      <protection/>
    </xf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6" fillId="3" borderId="0" applyNumberFormat="0" applyBorder="0" applyAlignment="0" applyProtection="0"/>
    <xf numFmtId="0" fontId="71" fillId="20" borderId="2">
      <alignment horizontal="center" vertical="center"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0" fillId="0" borderId="0" applyFill="0" applyBorder="0" applyAlignment="0">
      <protection/>
    </xf>
    <xf numFmtId="0" fontId="57" fillId="21" borderId="3" applyNumberFormat="0" applyAlignment="0" applyProtection="0"/>
    <xf numFmtId="0" fontId="75" fillId="0" borderId="0">
      <alignment/>
      <protection/>
    </xf>
    <xf numFmtId="0" fontId="58" fillId="22" borderId="4" applyNumberFormat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Fill="0" applyBorder="0" applyAlignment="0" applyProtection="0"/>
    <xf numFmtId="21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34" fillId="0" borderId="0" applyFill="0" applyBorder="0" applyAlignment="0" applyProtection="0"/>
    <xf numFmtId="0" fontId="60" fillId="4" borderId="0" applyNumberFormat="0" applyBorder="0" applyAlignment="0" applyProtection="0"/>
    <xf numFmtId="38" fontId="35" fillId="21" borderId="0" applyNumberFormat="0" applyBorder="0" applyAlignment="0" applyProtection="0"/>
    <xf numFmtId="0" fontId="76" fillId="0" borderId="0">
      <alignment horizontal="left"/>
      <protection/>
    </xf>
    <xf numFmtId="0" fontId="36" fillId="0" borderId="5" applyNumberFormat="0" applyAlignment="0" applyProtection="0"/>
    <xf numFmtId="0" fontId="36" fillId="0" borderId="6">
      <alignment horizontal="left" vertical="center"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7" borderId="3" applyNumberFormat="0" applyAlignment="0" applyProtection="0"/>
    <xf numFmtId="10" fontId="35" fillId="23" borderId="8" applyNumberFormat="0" applyBorder="0" applyAlignment="0" applyProtection="0"/>
    <xf numFmtId="0" fontId="62" fillId="7" borderId="3" applyNumberFormat="0" applyAlignment="0" applyProtection="0"/>
    <xf numFmtId="0" fontId="63" fillId="0" borderId="9" applyNumberFormat="0" applyFill="0" applyAlignment="0" applyProtection="0"/>
    <xf numFmtId="0" fontId="44" fillId="0" borderId="10">
      <alignment/>
      <protection/>
    </xf>
    <xf numFmtId="0" fontId="64" fillId="24" borderId="0" applyNumberFormat="0" applyBorder="0" applyAlignment="0" applyProtection="0"/>
    <xf numFmtId="190" fontId="0" fillId="0" borderId="0">
      <alignment/>
      <protection/>
    </xf>
    <xf numFmtId="0" fontId="10" fillId="0" borderId="0">
      <alignment/>
      <protection/>
    </xf>
    <xf numFmtId="0" fontId="0" fillId="23" borderId="11" applyNumberFormat="0" applyFont="0" applyAlignment="0" applyProtection="0"/>
    <xf numFmtId="217" fontId="77" fillId="25" borderId="0">
      <alignment vertical="center"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5" fillId="21" borderId="12" applyNumberFormat="0" applyAlignment="0" applyProtection="0"/>
    <xf numFmtId="10" fontId="10" fillId="0" borderId="0" applyFont="0" applyFill="0" applyBorder="0" applyAlignment="0" applyProtection="0"/>
    <xf numFmtId="0" fontId="78" fillId="26" borderId="2">
      <alignment horizontal="center" vertical="center"/>
      <protection/>
    </xf>
    <xf numFmtId="0" fontId="44" fillId="0" borderId="0">
      <alignment/>
      <protection/>
    </xf>
    <xf numFmtId="0" fontId="25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3" applyNumberFormat="0" applyAlignment="0" applyProtection="0"/>
    <xf numFmtId="0" fontId="80" fillId="0" borderId="0" applyFill="0" applyBorder="0" applyProtection="0">
      <alignment horizontal="left" shrinkToFit="1"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3" borderId="11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4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>
      <alignment/>
      <protection/>
    </xf>
    <xf numFmtId="0" fontId="79" fillId="0" borderId="14">
      <alignment/>
      <protection/>
    </xf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15" applyNumberFormat="0" applyFill="0" applyAlignment="0" applyProtection="0"/>
    <xf numFmtId="41" fontId="0" fillId="0" borderId="0" applyFont="0" applyFill="0" applyBorder="0" applyAlignment="0" applyProtection="0"/>
    <xf numFmtId="0" fontId="24" fillId="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" fillId="0" borderId="0">
      <alignment/>
      <protection/>
    </xf>
    <xf numFmtId="0" fontId="30" fillId="21" borderId="1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Protection="0">
      <alignment/>
    </xf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8" fontId="77" fillId="25" borderId="0">
      <alignment vertical="center"/>
      <protection/>
    </xf>
    <xf numFmtId="217" fontId="10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07">
    <xf numFmtId="0" fontId="0" fillId="0" borderId="0" xfId="0" applyAlignment="1">
      <alignment/>
    </xf>
    <xf numFmtId="0" fontId="6" fillId="0" borderId="0" xfId="271" applyFont="1" applyFill="1" applyBorder="1" applyAlignment="1">
      <alignment vertical="center"/>
      <protection/>
    </xf>
    <xf numFmtId="0" fontId="9" fillId="0" borderId="0" xfId="271" applyFont="1" applyFill="1" applyBorder="1" applyAlignment="1">
      <alignment vertical="center"/>
      <protection/>
    </xf>
    <xf numFmtId="0" fontId="6" fillId="0" borderId="0" xfId="263" applyFont="1" applyFill="1" applyBorder="1" applyAlignment="1">
      <alignment vertical="center"/>
      <protection/>
    </xf>
    <xf numFmtId="3" fontId="6" fillId="0" borderId="0" xfId="263" applyNumberFormat="1" applyFont="1" applyFill="1" applyAlignment="1">
      <alignment vertical="center"/>
      <protection/>
    </xf>
    <xf numFmtId="3" fontId="6" fillId="0" borderId="0" xfId="263" applyNumberFormat="1" applyFont="1" applyFill="1" applyAlignment="1">
      <alignment horizontal="right" vertical="center"/>
      <protection/>
    </xf>
    <xf numFmtId="0" fontId="9" fillId="0" borderId="0" xfId="263" applyFont="1" applyFill="1" applyAlignment="1">
      <alignment vertical="center"/>
      <protection/>
    </xf>
    <xf numFmtId="3" fontId="9" fillId="0" borderId="0" xfId="263" applyNumberFormat="1" applyFont="1" applyFill="1" applyAlignment="1">
      <alignment vertical="center"/>
      <protection/>
    </xf>
    <xf numFmtId="0" fontId="9" fillId="0" borderId="0" xfId="263" applyFont="1" applyFill="1" applyBorder="1" applyAlignment="1">
      <alignment vertical="center"/>
      <protection/>
    </xf>
    <xf numFmtId="0" fontId="6" fillId="0" borderId="0" xfId="263" applyFont="1" applyFill="1" applyAlignment="1">
      <alignment horizontal="centerContinuous" vertical="center"/>
      <protection/>
    </xf>
    <xf numFmtId="3" fontId="7" fillId="0" borderId="0" xfId="263" applyNumberFormat="1" applyFont="1" applyFill="1" applyAlignment="1">
      <alignment horizontal="centerContinuous" vertical="center"/>
      <protection/>
    </xf>
    <xf numFmtId="3" fontId="6" fillId="0" borderId="0" xfId="263" applyNumberFormat="1" applyFont="1" applyFill="1" applyAlignment="1">
      <alignment horizontal="centerContinuous" vertical="center"/>
      <protection/>
    </xf>
    <xf numFmtId="0" fontId="7" fillId="0" borderId="0" xfId="263" applyFont="1" applyFill="1" applyAlignment="1">
      <alignment horizontal="centerContinuous" vertical="center"/>
      <protection/>
    </xf>
    <xf numFmtId="0" fontId="7" fillId="0" borderId="0" xfId="263" applyFont="1" applyFill="1" applyBorder="1" applyAlignment="1">
      <alignment vertical="center"/>
      <protection/>
    </xf>
    <xf numFmtId="0" fontId="6" fillId="0" borderId="0" xfId="271" applyFont="1" applyFill="1" applyBorder="1" applyAlignment="1">
      <alignment horizontal="center" vertical="center"/>
      <protection/>
    </xf>
    <xf numFmtId="0" fontId="6" fillId="0" borderId="0" xfId="271" applyFont="1" applyFill="1" applyAlignment="1">
      <alignment vertical="center"/>
      <protection/>
    </xf>
    <xf numFmtId="0" fontId="9" fillId="0" borderId="0" xfId="271" applyFont="1" applyFill="1" applyBorder="1" applyAlignment="1">
      <alignment horizontal="center" vertical="center"/>
      <protection/>
    </xf>
    <xf numFmtId="0" fontId="6" fillId="0" borderId="0" xfId="272" applyFont="1" applyFill="1" applyBorder="1" applyAlignment="1" applyProtection="1">
      <alignment horizontal="left" vertical="center"/>
      <protection/>
    </xf>
    <xf numFmtId="0" fontId="6" fillId="0" borderId="0" xfId="274" applyFont="1" applyFill="1" applyAlignment="1">
      <alignment vertical="center"/>
      <protection/>
    </xf>
    <xf numFmtId="3" fontId="6" fillId="0" borderId="0" xfId="274" applyNumberFormat="1" applyFont="1" applyFill="1" applyAlignment="1">
      <alignment horizontal="center" vertical="center"/>
      <protection/>
    </xf>
    <xf numFmtId="0" fontId="6" fillId="0" borderId="0" xfId="274" applyFont="1" applyFill="1" applyBorder="1" applyAlignment="1">
      <alignment vertical="center"/>
      <protection/>
    </xf>
    <xf numFmtId="0" fontId="7" fillId="0" borderId="0" xfId="274" applyFont="1" applyFill="1" applyAlignment="1">
      <alignment horizontal="centerContinuous" vertical="center"/>
      <protection/>
    </xf>
    <xf numFmtId="3" fontId="7" fillId="0" borderId="0" xfId="274" applyNumberFormat="1" applyFont="1" applyFill="1" applyAlignment="1">
      <alignment horizontal="centerContinuous" vertical="center"/>
      <protection/>
    </xf>
    <xf numFmtId="0" fontId="7" fillId="0" borderId="0" xfId="274" applyFont="1" applyFill="1" applyBorder="1" applyAlignment="1">
      <alignment vertical="center"/>
      <protection/>
    </xf>
    <xf numFmtId="0" fontId="9" fillId="0" borderId="0" xfId="274" applyFont="1" applyFill="1" applyAlignment="1">
      <alignment vertical="center"/>
      <protection/>
    </xf>
    <xf numFmtId="3" fontId="9" fillId="0" borderId="0" xfId="274" applyNumberFormat="1" applyFont="1" applyFill="1" applyAlignment="1">
      <alignment horizontal="center" vertical="center"/>
      <protection/>
    </xf>
    <xf numFmtId="0" fontId="9" fillId="0" borderId="0" xfId="274" applyFont="1" applyFill="1" applyBorder="1" applyAlignment="1">
      <alignment vertical="center"/>
      <protection/>
    </xf>
    <xf numFmtId="0" fontId="6" fillId="0" borderId="0" xfId="269" applyFont="1" applyFill="1" applyAlignment="1">
      <alignment vertical="center"/>
      <protection/>
    </xf>
    <xf numFmtId="3" fontId="6" fillId="0" borderId="0" xfId="269" applyNumberFormat="1" applyFont="1" applyFill="1" applyBorder="1" applyAlignment="1">
      <alignment vertical="center"/>
      <protection/>
    </xf>
    <xf numFmtId="0" fontId="6" fillId="0" borderId="0" xfId="269" applyFont="1" applyFill="1" applyBorder="1" applyAlignment="1">
      <alignment vertical="center"/>
      <protection/>
    </xf>
    <xf numFmtId="0" fontId="6" fillId="0" borderId="0" xfId="269" applyFont="1" applyFill="1" applyAlignment="1">
      <alignment horizontal="centerContinuous" vertical="center"/>
      <protection/>
    </xf>
    <xf numFmtId="3" fontId="6" fillId="0" borderId="0" xfId="269" applyNumberFormat="1" applyFont="1" applyFill="1" applyAlignment="1">
      <alignment horizontal="centerContinuous" vertical="center"/>
      <protection/>
    </xf>
    <xf numFmtId="0" fontId="9" fillId="0" borderId="0" xfId="269" applyFont="1" applyFill="1" applyBorder="1" applyAlignment="1">
      <alignment vertical="center"/>
      <protection/>
    </xf>
    <xf numFmtId="3" fontId="9" fillId="0" borderId="0" xfId="269" applyNumberFormat="1" applyFont="1" applyFill="1" applyBorder="1" applyAlignment="1">
      <alignment vertical="center"/>
      <protection/>
    </xf>
    <xf numFmtId="3" fontId="6" fillId="0" borderId="0" xfId="271" applyNumberFormat="1" applyFont="1" applyFill="1" applyAlignment="1">
      <alignment vertical="center"/>
      <protection/>
    </xf>
    <xf numFmtId="3" fontId="6" fillId="0" borderId="0" xfId="271" applyNumberFormat="1" applyFont="1" applyFill="1" applyBorder="1" applyAlignment="1">
      <alignment horizontal="left" vertical="center"/>
      <protection/>
    </xf>
    <xf numFmtId="0" fontId="6" fillId="0" borderId="0" xfId="271" applyFont="1" applyFill="1" applyAlignment="1">
      <alignment vertical="center" shrinkToFit="1"/>
      <protection/>
    </xf>
    <xf numFmtId="0" fontId="7" fillId="0" borderId="0" xfId="271" applyFont="1" applyFill="1" applyAlignment="1">
      <alignment horizontal="center" vertical="center"/>
      <protection/>
    </xf>
    <xf numFmtId="3" fontId="7" fillId="0" borderId="0" xfId="271" applyNumberFormat="1" applyFont="1" applyFill="1" applyAlignment="1">
      <alignment horizontal="center" vertical="center"/>
      <protection/>
    </xf>
    <xf numFmtId="3" fontId="7" fillId="0" borderId="0" xfId="271" applyNumberFormat="1" applyFont="1" applyFill="1" applyBorder="1" applyAlignment="1">
      <alignment horizontal="left" vertical="center"/>
      <protection/>
    </xf>
    <xf numFmtId="0" fontId="7" fillId="0" borderId="0" xfId="271" applyFont="1" applyFill="1" applyAlignment="1">
      <alignment horizontal="center" vertical="center" shrinkToFit="1"/>
      <protection/>
    </xf>
    <xf numFmtId="0" fontId="7" fillId="0" borderId="0" xfId="271" applyFont="1" applyFill="1" applyBorder="1" applyAlignment="1">
      <alignment vertical="center"/>
      <protection/>
    </xf>
    <xf numFmtId="0" fontId="6" fillId="0" borderId="0" xfId="266" applyFont="1" applyFill="1" applyAlignment="1">
      <alignment vertical="center"/>
      <protection/>
    </xf>
    <xf numFmtId="3" fontId="9" fillId="0" borderId="0" xfId="271" applyNumberFormat="1" applyFont="1" applyFill="1" applyAlignment="1">
      <alignment horizontal="right" vertical="center"/>
      <protection/>
    </xf>
    <xf numFmtId="3" fontId="9" fillId="0" borderId="0" xfId="271" applyNumberFormat="1" applyFont="1" applyFill="1" applyBorder="1" applyAlignment="1">
      <alignment horizontal="left" vertical="center"/>
      <protection/>
    </xf>
    <xf numFmtId="0" fontId="9" fillId="0" borderId="0" xfId="271" applyFont="1" applyFill="1" applyAlignment="1">
      <alignment vertical="center" shrinkToFit="1"/>
      <protection/>
    </xf>
    <xf numFmtId="0" fontId="9" fillId="0" borderId="0" xfId="271" applyFont="1" applyFill="1" applyAlignment="1">
      <alignment vertical="center"/>
      <protection/>
    </xf>
    <xf numFmtId="3" fontId="9" fillId="0" borderId="0" xfId="271" applyNumberFormat="1" applyFont="1" applyFill="1" applyAlignment="1">
      <alignment vertical="center"/>
      <protection/>
    </xf>
    <xf numFmtId="3" fontId="6" fillId="0" borderId="0" xfId="266" applyNumberFormat="1" applyFont="1" applyFill="1" applyAlignment="1">
      <alignment vertical="center"/>
      <protection/>
    </xf>
    <xf numFmtId="0" fontId="6" fillId="0" borderId="0" xfId="266" applyFont="1" applyFill="1" applyAlignment="1">
      <alignment horizontal="right" vertical="center"/>
      <protection/>
    </xf>
    <xf numFmtId="0" fontId="6" fillId="0" borderId="0" xfId="266" applyFont="1" applyFill="1" applyBorder="1" applyAlignment="1">
      <alignment vertical="center"/>
      <protection/>
    </xf>
    <xf numFmtId="0" fontId="7" fillId="0" borderId="0" xfId="266" applyFont="1" applyFill="1" applyAlignment="1">
      <alignment horizontal="centerContinuous" vertical="center"/>
      <protection/>
    </xf>
    <xf numFmtId="3" fontId="7" fillId="0" borderId="0" xfId="266" applyNumberFormat="1" applyFont="1" applyFill="1" applyAlignment="1">
      <alignment horizontal="centerContinuous" vertical="center"/>
      <protection/>
    </xf>
    <xf numFmtId="0" fontId="7" fillId="0" borderId="0" xfId="266" applyFont="1" applyFill="1" applyBorder="1" applyAlignment="1">
      <alignment vertical="center"/>
      <protection/>
    </xf>
    <xf numFmtId="3" fontId="9" fillId="0" borderId="0" xfId="266" applyNumberFormat="1" applyFont="1" applyFill="1" applyAlignment="1">
      <alignment vertical="center"/>
      <protection/>
    </xf>
    <xf numFmtId="0" fontId="5" fillId="0" borderId="0" xfId="266" applyFont="1" applyFill="1" applyAlignment="1">
      <alignment vertical="center"/>
      <protection/>
    </xf>
    <xf numFmtId="0" fontId="9" fillId="0" borderId="0" xfId="266" applyFont="1" applyFill="1" applyBorder="1" applyAlignment="1">
      <alignment vertical="center"/>
      <protection/>
    </xf>
    <xf numFmtId="0" fontId="9" fillId="0" borderId="0" xfId="266" applyFont="1" applyFill="1" applyAlignment="1">
      <alignment vertical="center"/>
      <protection/>
    </xf>
    <xf numFmtId="0" fontId="6" fillId="0" borderId="0" xfId="265" applyFont="1" applyFill="1" applyAlignment="1">
      <alignment vertical="center"/>
      <protection/>
    </xf>
    <xf numFmtId="0" fontId="6" fillId="0" borderId="0" xfId="264" applyFont="1" applyFill="1" applyAlignment="1">
      <alignment vertical="center"/>
      <protection/>
    </xf>
    <xf numFmtId="3" fontId="6" fillId="0" borderId="0" xfId="264" applyNumberFormat="1" applyFont="1" applyFill="1" applyAlignment="1">
      <alignment vertical="center"/>
      <protection/>
    </xf>
    <xf numFmtId="0" fontId="6" fillId="0" borderId="0" xfId="264" applyFont="1" applyFill="1" applyAlignment="1">
      <alignment horizontal="right" vertical="center"/>
      <protection/>
    </xf>
    <xf numFmtId="0" fontId="6" fillId="0" borderId="0" xfId="264" applyFont="1" applyFill="1" applyBorder="1" applyAlignment="1">
      <alignment vertical="center"/>
      <protection/>
    </xf>
    <xf numFmtId="0" fontId="7" fillId="0" borderId="0" xfId="264" applyFont="1" applyFill="1" applyAlignment="1">
      <alignment horizontal="centerContinuous" vertical="center"/>
      <protection/>
    </xf>
    <xf numFmtId="3" fontId="7" fillId="0" borderId="0" xfId="264" applyNumberFormat="1" applyFont="1" applyFill="1" applyAlignment="1">
      <alignment horizontal="centerContinuous" vertical="center"/>
      <protection/>
    </xf>
    <xf numFmtId="0" fontId="7" fillId="0" borderId="0" xfId="264" applyFont="1" applyFill="1" applyBorder="1" applyAlignment="1">
      <alignment vertical="center"/>
      <protection/>
    </xf>
    <xf numFmtId="0" fontId="7" fillId="0" borderId="0" xfId="264" applyFont="1" applyFill="1" applyBorder="1" applyAlignment="1">
      <alignment horizontal="left" vertical="center"/>
      <protection/>
    </xf>
    <xf numFmtId="0" fontId="48" fillId="0" borderId="0" xfId="264" applyFont="1" applyFill="1" applyAlignment="1">
      <alignment vertical="center"/>
      <protection/>
    </xf>
    <xf numFmtId="3" fontId="48" fillId="0" borderId="0" xfId="264" applyNumberFormat="1" applyFont="1" applyFill="1" applyAlignment="1">
      <alignment vertical="center"/>
      <protection/>
    </xf>
    <xf numFmtId="0" fontId="48" fillId="0" borderId="0" xfId="264" applyFont="1" applyFill="1" applyBorder="1" applyAlignment="1">
      <alignment vertical="center"/>
      <protection/>
    </xf>
    <xf numFmtId="0" fontId="9" fillId="0" borderId="0" xfId="264" applyFont="1" applyFill="1" applyAlignment="1">
      <alignment vertical="center"/>
      <protection/>
    </xf>
    <xf numFmtId="3" fontId="9" fillId="0" borderId="0" xfId="264" applyNumberFormat="1" applyFont="1" applyFill="1" applyAlignment="1">
      <alignment vertical="center"/>
      <protection/>
    </xf>
    <xf numFmtId="0" fontId="9" fillId="0" borderId="0" xfId="264" applyFont="1" applyFill="1" applyBorder="1" applyAlignment="1">
      <alignment vertical="center"/>
      <protection/>
    </xf>
    <xf numFmtId="0" fontId="6" fillId="0" borderId="0" xfId="268" applyFont="1" applyFill="1" applyBorder="1" applyAlignment="1">
      <alignment vertical="center"/>
      <protection/>
    </xf>
    <xf numFmtId="0" fontId="6" fillId="0" borderId="0" xfId="268" applyFont="1" applyFill="1" applyAlignment="1">
      <alignment vertical="center"/>
      <protection/>
    </xf>
    <xf numFmtId="0" fontId="6" fillId="0" borderId="0" xfId="268" applyFont="1" applyFill="1" applyBorder="1" applyAlignment="1">
      <alignment horizontal="center" vertical="center"/>
      <protection/>
    </xf>
    <xf numFmtId="0" fontId="6" fillId="0" borderId="0" xfId="273" applyFont="1" applyFill="1" applyAlignment="1">
      <alignment vertical="center"/>
      <protection/>
    </xf>
    <xf numFmtId="0" fontId="6" fillId="0" borderId="0" xfId="273" applyFont="1" applyFill="1" applyBorder="1" applyAlignment="1">
      <alignment vertical="center"/>
      <protection/>
    </xf>
    <xf numFmtId="0" fontId="7" fillId="0" borderId="0" xfId="273" applyFont="1" applyFill="1" applyAlignment="1">
      <alignment horizontal="centerContinuous" vertical="center"/>
      <protection/>
    </xf>
    <xf numFmtId="0" fontId="7" fillId="0" borderId="0" xfId="273" applyFont="1" applyFill="1" applyBorder="1" applyAlignment="1">
      <alignment horizontal="centerContinuous" vertical="center"/>
      <protection/>
    </xf>
    <xf numFmtId="0" fontId="7" fillId="0" borderId="0" xfId="273" applyFont="1" applyFill="1" applyBorder="1" applyAlignment="1">
      <alignment vertical="center"/>
      <protection/>
    </xf>
    <xf numFmtId="0" fontId="6" fillId="0" borderId="0" xfId="273" applyFont="1" applyFill="1" applyBorder="1" applyAlignment="1">
      <alignment horizontal="center" vertical="center"/>
      <protection/>
    </xf>
    <xf numFmtId="0" fontId="6" fillId="0" borderId="0" xfId="273" applyFont="1" applyFill="1" applyBorder="1" applyAlignment="1">
      <alignment horizontal="right" vertical="center"/>
      <protection/>
    </xf>
    <xf numFmtId="0" fontId="5" fillId="0" borderId="0" xfId="273" applyFont="1" applyFill="1" applyBorder="1" applyAlignment="1">
      <alignment horizontal="center" vertical="center"/>
      <protection/>
    </xf>
    <xf numFmtId="0" fontId="9" fillId="0" borderId="0" xfId="273" applyFont="1" applyFill="1" applyAlignment="1">
      <alignment vertical="center"/>
      <protection/>
    </xf>
    <xf numFmtId="0" fontId="9" fillId="0" borderId="0" xfId="273" applyFont="1" applyFill="1" applyBorder="1" applyAlignment="1">
      <alignment vertical="center"/>
      <protection/>
    </xf>
    <xf numFmtId="0" fontId="9" fillId="0" borderId="0" xfId="273" applyFont="1" applyFill="1" applyBorder="1" applyAlignment="1">
      <alignment horizontal="right" vertical="center"/>
      <protection/>
    </xf>
    <xf numFmtId="0" fontId="6" fillId="0" borderId="0" xfId="263" applyFont="1" applyFill="1" applyAlignment="1">
      <alignment vertical="center"/>
      <protection/>
    </xf>
    <xf numFmtId="0" fontId="6" fillId="0" borderId="0" xfId="263" applyFont="1" applyFill="1" applyAlignment="1">
      <alignment horizontal="right" vertical="center"/>
      <protection/>
    </xf>
    <xf numFmtId="3" fontId="6" fillId="0" borderId="0" xfId="274" applyNumberFormat="1" applyFont="1" applyFill="1" applyAlignment="1">
      <alignment vertical="center"/>
      <protection/>
    </xf>
    <xf numFmtId="176" fontId="6" fillId="0" borderId="0" xfId="274" applyNumberFormat="1" applyFont="1" applyFill="1" applyAlignment="1">
      <alignment vertical="center"/>
      <protection/>
    </xf>
    <xf numFmtId="3" fontId="6" fillId="0" borderId="0" xfId="274" applyNumberFormat="1" applyFont="1" applyFill="1" applyAlignment="1">
      <alignment horizontal="right" vertical="center"/>
      <protection/>
    </xf>
    <xf numFmtId="0" fontId="6" fillId="0" borderId="0" xfId="274" applyFont="1" applyFill="1" applyAlignment="1">
      <alignment horizontal="centerContinuous" vertical="center"/>
      <protection/>
    </xf>
    <xf numFmtId="176" fontId="7" fillId="0" borderId="0" xfId="274" applyNumberFormat="1" applyFont="1" applyFill="1" applyAlignment="1">
      <alignment horizontal="centerContinuous" vertical="center"/>
      <protection/>
    </xf>
    <xf numFmtId="3" fontId="7" fillId="0" borderId="0" xfId="274" applyNumberFormat="1" applyFont="1" applyFill="1" applyAlignment="1">
      <alignment horizontal="center" vertical="center"/>
      <protection/>
    </xf>
    <xf numFmtId="3" fontId="6" fillId="0" borderId="0" xfId="274" applyNumberFormat="1" applyFont="1" applyFill="1" applyAlignment="1">
      <alignment horizontal="centerContinuous" vertical="center"/>
      <protection/>
    </xf>
    <xf numFmtId="3" fontId="9" fillId="0" borderId="0" xfId="274" applyNumberFormat="1" applyFont="1" applyFill="1" applyAlignment="1">
      <alignment horizontal="right" vertical="center"/>
      <protection/>
    </xf>
    <xf numFmtId="176" fontId="9" fillId="0" borderId="0" xfId="274" applyNumberFormat="1" applyFont="1" applyFill="1" applyAlignment="1">
      <alignment horizontal="right" vertical="center"/>
      <protection/>
    </xf>
    <xf numFmtId="177" fontId="9" fillId="0" borderId="0" xfId="274" applyNumberFormat="1" applyFont="1" applyFill="1" applyAlignment="1">
      <alignment horizontal="right" vertical="center"/>
      <protection/>
    </xf>
    <xf numFmtId="177" fontId="9" fillId="0" borderId="0" xfId="274" applyNumberFormat="1" applyFont="1" applyFill="1" applyAlignment="1">
      <alignment horizontal="center" vertical="center"/>
      <protection/>
    </xf>
    <xf numFmtId="3" fontId="9" fillId="0" borderId="0" xfId="274" applyNumberFormat="1" applyFont="1" applyFill="1" applyAlignment="1">
      <alignment vertical="center"/>
      <protection/>
    </xf>
    <xf numFmtId="176" fontId="9" fillId="0" borderId="0" xfId="274" applyNumberFormat="1" applyFont="1" applyFill="1" applyAlignment="1">
      <alignment vertical="center"/>
      <protection/>
    </xf>
    <xf numFmtId="0" fontId="49" fillId="0" borderId="0" xfId="274" applyFont="1" applyFill="1" applyAlignment="1">
      <alignment horizontal="centerContinuous" vertical="center"/>
      <protection/>
    </xf>
    <xf numFmtId="3" fontId="49" fillId="0" borderId="0" xfId="274" applyNumberFormat="1" applyFont="1" applyFill="1" applyAlignment="1">
      <alignment horizontal="centerContinuous" vertical="center"/>
      <protection/>
    </xf>
    <xf numFmtId="0" fontId="49" fillId="0" borderId="0" xfId="274" applyFont="1" applyFill="1" applyBorder="1" applyAlignment="1">
      <alignment vertical="center"/>
      <protection/>
    </xf>
    <xf numFmtId="49" fontId="47" fillId="0" borderId="0" xfId="274" applyNumberFormat="1" applyFont="1" applyFill="1" applyBorder="1" applyAlignment="1">
      <alignment vertical="center"/>
      <protection/>
    </xf>
    <xf numFmtId="3" fontId="47" fillId="0" borderId="0" xfId="274" applyNumberFormat="1" applyFont="1" applyFill="1" applyBorder="1" applyAlignment="1">
      <alignment horizontal="center" vertical="center"/>
      <protection/>
    </xf>
    <xf numFmtId="0" fontId="47" fillId="0" borderId="0" xfId="274" applyFont="1" applyFill="1" applyBorder="1" applyAlignment="1">
      <alignment vertical="center"/>
      <protection/>
    </xf>
    <xf numFmtId="0" fontId="47" fillId="0" borderId="0" xfId="274" applyNumberFormat="1" applyFont="1" applyFill="1" applyBorder="1" applyAlignment="1">
      <alignment vertical="center"/>
      <protection/>
    </xf>
    <xf numFmtId="0" fontId="47" fillId="0" borderId="0" xfId="274" applyFont="1" applyFill="1" applyAlignment="1">
      <alignment vertical="center"/>
      <protection/>
    </xf>
    <xf numFmtId="3" fontId="47" fillId="0" borderId="0" xfId="274" applyNumberFormat="1" applyFont="1" applyFill="1" applyAlignment="1">
      <alignment horizontal="center" vertical="center"/>
      <protection/>
    </xf>
    <xf numFmtId="3" fontId="47" fillId="0" borderId="0" xfId="274" applyNumberFormat="1" applyFont="1" applyFill="1" applyAlignment="1">
      <alignment horizontal="left" vertical="center"/>
      <protection/>
    </xf>
    <xf numFmtId="0" fontId="51" fillId="0" borderId="0" xfId="274" applyFont="1" applyFill="1" applyBorder="1" applyAlignment="1">
      <alignment vertical="center"/>
      <protection/>
    </xf>
    <xf numFmtId="176" fontId="49" fillId="0" borderId="0" xfId="274" applyNumberFormat="1" applyFont="1" applyFill="1" applyAlignment="1">
      <alignment horizontal="centerContinuous" vertical="center"/>
      <protection/>
    </xf>
    <xf numFmtId="3" fontId="49" fillId="0" borderId="0" xfId="274" applyNumberFormat="1" applyFont="1" applyFill="1" applyAlignment="1">
      <alignment horizontal="center" vertical="center"/>
      <protection/>
    </xf>
    <xf numFmtId="3" fontId="47" fillId="0" borderId="0" xfId="274" applyNumberFormat="1" applyFont="1" applyFill="1" applyAlignment="1">
      <alignment horizontal="right" vertical="center"/>
      <protection/>
    </xf>
    <xf numFmtId="176" fontId="47" fillId="0" borderId="0" xfId="274" applyNumberFormat="1" applyFont="1" applyFill="1" applyAlignment="1">
      <alignment horizontal="right" vertical="center"/>
      <protection/>
    </xf>
    <xf numFmtId="177" fontId="47" fillId="0" borderId="0" xfId="274" applyNumberFormat="1" applyFont="1" applyFill="1" applyAlignment="1">
      <alignment horizontal="right" vertical="center"/>
      <protection/>
    </xf>
    <xf numFmtId="177" fontId="47" fillId="0" borderId="0" xfId="274" applyNumberFormat="1" applyFont="1" applyFill="1" applyAlignment="1">
      <alignment horizontal="center" vertical="center"/>
      <protection/>
    </xf>
    <xf numFmtId="0" fontId="49" fillId="0" borderId="0" xfId="263" applyFont="1" applyFill="1" applyBorder="1" applyAlignment="1">
      <alignment vertical="center"/>
      <protection/>
    </xf>
    <xf numFmtId="0" fontId="47" fillId="0" borderId="0" xfId="263" applyFont="1" applyFill="1" applyBorder="1" applyAlignment="1">
      <alignment vertical="center"/>
      <protection/>
    </xf>
    <xf numFmtId="0" fontId="47" fillId="0" borderId="0" xfId="263" applyFont="1" applyFill="1" applyBorder="1" applyAlignment="1">
      <alignment vertical="center" shrinkToFit="1"/>
      <protection/>
    </xf>
    <xf numFmtId="0" fontId="47" fillId="0" borderId="0" xfId="263" applyNumberFormat="1" applyFont="1" applyFill="1" applyBorder="1" applyAlignment="1">
      <alignment vertical="center"/>
      <protection/>
    </xf>
    <xf numFmtId="3" fontId="47" fillId="0" borderId="0" xfId="263" applyNumberFormat="1" applyFont="1" applyFill="1" applyBorder="1" applyAlignment="1">
      <alignment vertical="center"/>
      <protection/>
    </xf>
    <xf numFmtId="0" fontId="49" fillId="0" borderId="0" xfId="273" applyFont="1" applyFill="1" applyAlignment="1">
      <alignment horizontal="centerContinuous" vertical="center"/>
      <protection/>
    </xf>
    <xf numFmtId="0" fontId="49" fillId="0" borderId="0" xfId="273" applyFont="1" applyFill="1" applyBorder="1" applyAlignment="1">
      <alignment horizontal="centerContinuous" vertical="center"/>
      <protection/>
    </xf>
    <xf numFmtId="0" fontId="49" fillId="0" borderId="0" xfId="273" applyFont="1" applyFill="1" applyBorder="1" applyAlignment="1">
      <alignment vertical="center"/>
      <protection/>
    </xf>
    <xf numFmtId="0" fontId="47" fillId="0" borderId="0" xfId="273" applyFont="1" applyFill="1" applyBorder="1" applyAlignment="1">
      <alignment vertical="center"/>
      <protection/>
    </xf>
    <xf numFmtId="0" fontId="47" fillId="0" borderId="0" xfId="273" applyFont="1" applyFill="1" applyBorder="1" applyAlignment="1">
      <alignment horizontal="center" vertical="center"/>
      <protection/>
    </xf>
    <xf numFmtId="0" fontId="47" fillId="0" borderId="0" xfId="273" applyFont="1" applyFill="1" applyBorder="1" applyAlignment="1">
      <alignment horizontal="right" vertical="center"/>
      <protection/>
    </xf>
    <xf numFmtId="0" fontId="47" fillId="0" borderId="0" xfId="249" applyNumberFormat="1" applyFont="1" applyFill="1" applyBorder="1" applyAlignment="1">
      <alignment vertical="center"/>
      <protection/>
    </xf>
    <xf numFmtId="0" fontId="49" fillId="0" borderId="0" xfId="264" applyFont="1" applyFill="1" applyBorder="1" applyAlignment="1">
      <alignment horizontal="left" vertical="center"/>
      <protection/>
    </xf>
    <xf numFmtId="0" fontId="49" fillId="0" borderId="0" xfId="264" applyFont="1" applyFill="1" applyBorder="1" applyAlignment="1">
      <alignment vertical="center"/>
      <protection/>
    </xf>
    <xf numFmtId="0" fontId="47" fillId="0" borderId="0" xfId="264" applyFont="1" applyFill="1" applyBorder="1" applyAlignment="1">
      <alignment vertical="center"/>
      <protection/>
    </xf>
    <xf numFmtId="3" fontId="47" fillId="0" borderId="0" xfId="264" applyNumberFormat="1" applyFont="1" applyFill="1" applyBorder="1" applyAlignment="1">
      <alignment vertical="center"/>
      <protection/>
    </xf>
    <xf numFmtId="3" fontId="47" fillId="0" borderId="0" xfId="264" applyNumberFormat="1" applyFont="1" applyFill="1" applyBorder="1" applyAlignment="1">
      <alignment horizontal="left" vertical="center"/>
      <protection/>
    </xf>
    <xf numFmtId="0" fontId="47" fillId="0" borderId="0" xfId="264" applyFont="1" applyFill="1" applyAlignment="1">
      <alignment vertical="center"/>
      <protection/>
    </xf>
    <xf numFmtId="3" fontId="47" fillId="0" borderId="0" xfId="264" applyNumberFormat="1" applyFont="1" applyFill="1" applyAlignment="1">
      <alignment vertical="center"/>
      <protection/>
    </xf>
    <xf numFmtId="0" fontId="47" fillId="0" borderId="0" xfId="269" applyFont="1" applyFill="1" applyBorder="1" applyAlignment="1">
      <alignment horizontal="right" vertical="center"/>
      <protection/>
    </xf>
    <xf numFmtId="3" fontId="6" fillId="0" borderId="0" xfId="253" applyNumberFormat="1" applyFont="1" applyFill="1" applyAlignment="1">
      <alignment vertical="center"/>
      <protection/>
    </xf>
    <xf numFmtId="0" fontId="6" fillId="0" borderId="0" xfId="253" applyFont="1" applyFill="1" applyAlignment="1">
      <alignment vertical="center"/>
      <protection/>
    </xf>
    <xf numFmtId="0" fontId="6" fillId="0" borderId="0" xfId="253" applyFont="1" applyFill="1" applyBorder="1" applyAlignment="1">
      <alignment vertical="center"/>
      <protection/>
    </xf>
    <xf numFmtId="0" fontId="7" fillId="0" borderId="0" xfId="253" applyFont="1" applyFill="1" applyAlignment="1">
      <alignment horizontal="centerContinuous" vertical="center"/>
      <protection/>
    </xf>
    <xf numFmtId="3" fontId="7" fillId="0" borderId="0" xfId="253" applyNumberFormat="1" applyFont="1" applyFill="1" applyAlignment="1">
      <alignment horizontal="centerContinuous" vertical="center"/>
      <protection/>
    </xf>
    <xf numFmtId="0" fontId="7" fillId="0" borderId="0" xfId="253" applyFont="1" applyFill="1" applyBorder="1" applyAlignment="1">
      <alignment horizontal="centerContinuous" vertical="center"/>
      <protection/>
    </xf>
    <xf numFmtId="0" fontId="7" fillId="0" borderId="0" xfId="253" applyFont="1" applyFill="1" applyBorder="1" applyAlignment="1">
      <alignment vertical="center"/>
      <protection/>
    </xf>
    <xf numFmtId="0" fontId="47" fillId="0" borderId="0" xfId="253" applyFont="1" applyFill="1" applyBorder="1" applyAlignment="1">
      <alignment vertical="center"/>
      <protection/>
    </xf>
    <xf numFmtId="0" fontId="47" fillId="0" borderId="10" xfId="253" applyFont="1" applyFill="1" applyBorder="1" applyAlignment="1">
      <alignment vertical="center"/>
      <protection/>
    </xf>
    <xf numFmtId="3" fontId="47" fillId="0" borderId="10" xfId="253" applyNumberFormat="1" applyFont="1" applyFill="1" applyBorder="1" applyAlignment="1">
      <alignment vertical="center"/>
      <protection/>
    </xf>
    <xf numFmtId="0" fontId="47" fillId="0" borderId="18" xfId="253" applyFont="1" applyFill="1" applyBorder="1" applyAlignment="1">
      <alignment vertical="center"/>
      <protection/>
    </xf>
    <xf numFmtId="0" fontId="9" fillId="0" borderId="0" xfId="253" applyFont="1" applyFill="1" applyAlignment="1">
      <alignment vertical="center"/>
      <protection/>
    </xf>
    <xf numFmtId="3" fontId="9" fillId="0" borderId="0" xfId="253" applyNumberFormat="1" applyFont="1" applyFill="1" applyAlignment="1">
      <alignment vertical="center"/>
      <protection/>
    </xf>
    <xf numFmtId="0" fontId="9" fillId="0" borderId="0" xfId="253" applyFont="1" applyFill="1" applyBorder="1" applyAlignment="1">
      <alignment vertical="center"/>
      <protection/>
    </xf>
    <xf numFmtId="0" fontId="47" fillId="0" borderId="0" xfId="269" applyFont="1" applyFill="1" applyBorder="1" applyAlignment="1">
      <alignment horizontal="left" vertical="center"/>
      <protection/>
    </xf>
    <xf numFmtId="0" fontId="47" fillId="0" borderId="0" xfId="253" applyFont="1" applyFill="1" applyBorder="1" applyAlignment="1">
      <alignment vertical="center" shrinkToFit="1"/>
      <protection/>
    </xf>
    <xf numFmtId="0" fontId="49" fillId="0" borderId="0" xfId="266" applyFont="1" applyFill="1" applyAlignment="1">
      <alignment horizontal="centerContinuous" vertical="center"/>
      <protection/>
    </xf>
    <xf numFmtId="3" fontId="49" fillId="0" borderId="0" xfId="266" applyNumberFormat="1" applyFont="1" applyFill="1" applyAlignment="1">
      <alignment horizontal="centerContinuous" vertical="center"/>
      <protection/>
    </xf>
    <xf numFmtId="0" fontId="49" fillId="0" borderId="0" xfId="266" applyFont="1" applyFill="1" applyBorder="1" applyAlignment="1">
      <alignment vertical="center"/>
      <protection/>
    </xf>
    <xf numFmtId="0" fontId="47" fillId="0" borderId="0" xfId="266" applyFont="1" applyFill="1" applyBorder="1" applyAlignment="1">
      <alignment vertical="center"/>
      <protection/>
    </xf>
    <xf numFmtId="0" fontId="47" fillId="0" borderId="0" xfId="266" applyFont="1" applyFill="1" applyBorder="1" applyAlignment="1">
      <alignment horizontal="center" vertical="center"/>
      <protection/>
    </xf>
    <xf numFmtId="0" fontId="47" fillId="0" borderId="0" xfId="266" applyNumberFormat="1" applyFont="1" applyFill="1" applyBorder="1" applyAlignment="1">
      <alignment vertical="center"/>
      <protection/>
    </xf>
    <xf numFmtId="3" fontId="47" fillId="0" borderId="0" xfId="266" applyNumberFormat="1" applyFont="1" applyFill="1" applyBorder="1" applyAlignment="1">
      <alignment horizontal="right" vertical="center"/>
      <protection/>
    </xf>
    <xf numFmtId="0" fontId="49" fillId="0" borderId="0" xfId="271" applyFont="1" applyFill="1" applyAlignment="1">
      <alignment horizontal="centerContinuous" vertical="center"/>
      <protection/>
    </xf>
    <xf numFmtId="0" fontId="49" fillId="0" borderId="0" xfId="271" applyFont="1" applyFill="1" applyBorder="1" applyAlignment="1">
      <alignment vertical="center"/>
      <protection/>
    </xf>
    <xf numFmtId="0" fontId="47" fillId="0" borderId="0" xfId="271" applyFont="1" applyFill="1" applyBorder="1" applyAlignment="1">
      <alignment vertical="center"/>
      <protection/>
    </xf>
    <xf numFmtId="0" fontId="47" fillId="0" borderId="0" xfId="271" applyFont="1" applyFill="1" applyBorder="1" applyAlignment="1">
      <alignment horizontal="center" vertical="center"/>
      <protection/>
    </xf>
    <xf numFmtId="0" fontId="47" fillId="0" borderId="0" xfId="271" applyFont="1" applyFill="1" applyAlignment="1">
      <alignment vertical="center"/>
      <protection/>
    </xf>
    <xf numFmtId="0" fontId="47" fillId="0" borderId="0" xfId="271" applyFont="1" applyFill="1" applyAlignment="1">
      <alignment horizontal="left" vertical="center"/>
      <protection/>
    </xf>
    <xf numFmtId="3" fontId="49" fillId="0" borderId="0" xfId="271" applyNumberFormat="1" applyFont="1" applyFill="1" applyAlignment="1">
      <alignment horizontal="center" vertical="center" shrinkToFit="1"/>
      <protection/>
    </xf>
    <xf numFmtId="3" fontId="47" fillId="0" borderId="0" xfId="271" applyNumberFormat="1" applyFont="1" applyFill="1" applyBorder="1" applyAlignment="1">
      <alignment horizontal="right" vertical="center"/>
      <protection/>
    </xf>
    <xf numFmtId="0" fontId="47" fillId="0" borderId="0" xfId="271" applyFont="1" applyFill="1" applyBorder="1" applyAlignment="1">
      <alignment vertical="center" shrinkToFit="1"/>
      <protection/>
    </xf>
    <xf numFmtId="3" fontId="47" fillId="0" borderId="0" xfId="271" applyNumberFormat="1" applyFont="1" applyFill="1" applyAlignment="1">
      <alignment vertical="center"/>
      <protection/>
    </xf>
    <xf numFmtId="0" fontId="47" fillId="0" borderId="0" xfId="271" applyFont="1" applyFill="1" applyAlignment="1">
      <alignment vertical="center" shrinkToFit="1"/>
      <protection/>
    </xf>
    <xf numFmtId="0" fontId="49" fillId="0" borderId="0" xfId="269" applyFont="1" applyFill="1" applyBorder="1" applyAlignment="1">
      <alignment vertical="center"/>
      <protection/>
    </xf>
    <xf numFmtId="0" fontId="47" fillId="0" borderId="0" xfId="269" applyFont="1" applyFill="1" applyBorder="1" applyAlignment="1">
      <alignment vertical="center"/>
      <protection/>
    </xf>
    <xf numFmtId="49" fontId="47" fillId="0" borderId="0" xfId="269" applyNumberFormat="1" applyFont="1" applyFill="1" applyBorder="1" applyAlignment="1">
      <alignment vertical="center"/>
      <protection/>
    </xf>
    <xf numFmtId="3" fontId="47" fillId="0" borderId="0" xfId="269" applyNumberFormat="1" applyFont="1" applyFill="1" applyBorder="1" applyAlignment="1">
      <alignment vertical="center"/>
      <protection/>
    </xf>
    <xf numFmtId="0" fontId="47" fillId="0" borderId="0" xfId="269" applyNumberFormat="1" applyFont="1" applyFill="1" applyBorder="1" applyAlignment="1">
      <alignment vertical="center"/>
      <protection/>
    </xf>
    <xf numFmtId="3" fontId="6" fillId="0" borderId="0" xfId="274" applyNumberFormat="1" applyFont="1" applyFill="1" applyBorder="1" applyAlignment="1">
      <alignment horizontal="center" vertical="center"/>
      <protection/>
    </xf>
    <xf numFmtId="0" fontId="6" fillId="0" borderId="19" xfId="274" applyFont="1" applyFill="1" applyBorder="1" applyAlignment="1">
      <alignment horizontal="center" vertical="center"/>
      <protection/>
    </xf>
    <xf numFmtId="0" fontId="6" fillId="0" borderId="20" xfId="274" applyFont="1" applyFill="1" applyBorder="1" applyAlignment="1">
      <alignment horizontal="center" vertical="center"/>
      <protection/>
    </xf>
    <xf numFmtId="3" fontId="6" fillId="0" borderId="21" xfId="274" applyNumberFormat="1" applyFont="1" applyFill="1" applyBorder="1" applyAlignment="1">
      <alignment horizontal="center" vertical="center"/>
      <protection/>
    </xf>
    <xf numFmtId="3" fontId="6" fillId="0" borderId="20" xfId="274" applyNumberFormat="1" applyFont="1" applyFill="1" applyBorder="1" applyAlignment="1">
      <alignment horizontal="center" vertical="center"/>
      <protection/>
    </xf>
    <xf numFmtId="0" fontId="6" fillId="0" borderId="22" xfId="274" applyFont="1" applyFill="1" applyBorder="1" applyAlignment="1">
      <alignment horizontal="center" vertical="center"/>
      <protection/>
    </xf>
    <xf numFmtId="0" fontId="47" fillId="0" borderId="23" xfId="274" applyNumberFormat="1" applyFont="1" applyFill="1" applyBorder="1" applyAlignment="1">
      <alignment horizontal="left" vertical="center"/>
      <protection/>
    </xf>
    <xf numFmtId="3" fontId="47" fillId="0" borderId="10" xfId="274" applyNumberFormat="1" applyFont="1" applyFill="1" applyBorder="1" applyAlignment="1">
      <alignment horizontal="center" vertical="center"/>
      <protection/>
    </xf>
    <xf numFmtId="3" fontId="47" fillId="0" borderId="23" xfId="274" applyNumberFormat="1" applyFont="1" applyFill="1" applyBorder="1" applyAlignment="1">
      <alignment horizontal="center" vertical="center"/>
      <protection/>
    </xf>
    <xf numFmtId="0" fontId="47" fillId="0" borderId="10" xfId="274" applyNumberFormat="1" applyFont="1" applyFill="1" applyBorder="1" applyAlignment="1">
      <alignment horizontal="centerContinuous" vertical="center"/>
      <protection/>
    </xf>
    <xf numFmtId="3" fontId="47" fillId="0" borderId="0" xfId="274" applyNumberFormat="1" applyFont="1" applyFill="1" applyBorder="1" applyAlignment="1">
      <alignment vertical="center"/>
      <protection/>
    </xf>
    <xf numFmtId="176" fontId="47" fillId="0" borderId="0" xfId="274" applyNumberFormat="1" applyFont="1" applyFill="1" applyBorder="1" applyAlignment="1">
      <alignment vertical="center"/>
      <protection/>
    </xf>
    <xf numFmtId="3" fontId="47" fillId="0" borderId="0" xfId="274" applyNumberFormat="1" applyFont="1" applyFill="1" applyBorder="1" applyAlignment="1">
      <alignment horizontal="right" vertical="center"/>
      <protection/>
    </xf>
    <xf numFmtId="0" fontId="47" fillId="0" borderId="0" xfId="274" applyFont="1" applyFill="1" applyBorder="1" applyAlignment="1">
      <alignment horizontal="right" vertical="center"/>
      <protection/>
    </xf>
    <xf numFmtId="0" fontId="47" fillId="0" borderId="10" xfId="274" applyFont="1" applyFill="1" applyBorder="1" applyAlignment="1">
      <alignment vertical="center"/>
      <protection/>
    </xf>
    <xf numFmtId="0" fontId="47" fillId="0" borderId="0" xfId="263" applyFont="1" applyFill="1" applyBorder="1" applyAlignment="1">
      <alignment horizontal="right" vertical="center"/>
      <protection/>
    </xf>
    <xf numFmtId="0" fontId="47" fillId="0" borderId="10" xfId="263" applyFont="1" applyFill="1" applyBorder="1" applyAlignment="1">
      <alignment vertical="center"/>
      <protection/>
    </xf>
    <xf numFmtId="3" fontId="47" fillId="0" borderId="18" xfId="263" applyNumberFormat="1" applyFont="1" applyFill="1" applyBorder="1" applyAlignment="1">
      <alignment vertical="center"/>
      <protection/>
    </xf>
    <xf numFmtId="3" fontId="47" fillId="0" borderId="10" xfId="263" applyNumberFormat="1" applyFont="1" applyFill="1" applyBorder="1" applyAlignment="1">
      <alignment vertical="center"/>
      <protection/>
    </xf>
    <xf numFmtId="3" fontId="47" fillId="0" borderId="23" xfId="263" applyNumberFormat="1" applyFont="1" applyFill="1" applyBorder="1" applyAlignment="1">
      <alignment vertical="center"/>
      <protection/>
    </xf>
    <xf numFmtId="0" fontId="47" fillId="0" borderId="23" xfId="263" applyFont="1" applyFill="1" applyBorder="1" applyAlignment="1">
      <alignment vertical="center"/>
      <protection/>
    </xf>
    <xf numFmtId="0" fontId="47" fillId="0" borderId="23" xfId="264" applyFont="1" applyFill="1" applyBorder="1" applyAlignment="1">
      <alignment vertical="center"/>
      <protection/>
    </xf>
    <xf numFmtId="3" fontId="47" fillId="0" borderId="10" xfId="264" applyNumberFormat="1" applyFont="1" applyFill="1" applyBorder="1" applyAlignment="1">
      <alignment vertical="center"/>
      <protection/>
    </xf>
    <xf numFmtId="3" fontId="47" fillId="0" borderId="10" xfId="264" applyNumberFormat="1" applyFont="1" applyFill="1" applyBorder="1" applyAlignment="1">
      <alignment horizontal="left" vertical="center"/>
      <protection/>
    </xf>
    <xf numFmtId="0" fontId="47" fillId="0" borderId="18" xfId="264" applyFont="1" applyFill="1" applyBorder="1" applyAlignment="1">
      <alignment vertical="center"/>
      <protection/>
    </xf>
    <xf numFmtId="0" fontId="52" fillId="0" borderId="0" xfId="0" applyFont="1" applyFill="1" applyAlignment="1">
      <alignment vertical="center"/>
    </xf>
    <xf numFmtId="3" fontId="6" fillId="0" borderId="0" xfId="263" applyNumberFormat="1" applyFont="1" applyFill="1" applyBorder="1" applyAlignment="1">
      <alignment vertical="center"/>
      <protection/>
    </xf>
    <xf numFmtId="3" fontId="40" fillId="0" borderId="0" xfId="263" applyNumberFormat="1" applyFont="1" applyFill="1" applyBorder="1" applyAlignment="1">
      <alignment vertical="center"/>
      <protection/>
    </xf>
    <xf numFmtId="0" fontId="48" fillId="0" borderId="0" xfId="263" applyFont="1" applyFill="1" applyAlignment="1">
      <alignment vertical="center"/>
      <protection/>
    </xf>
    <xf numFmtId="3" fontId="48" fillId="0" borderId="0" xfId="263" applyNumberFormat="1" applyFont="1" applyFill="1" applyAlignment="1">
      <alignment vertical="center"/>
      <protection/>
    </xf>
    <xf numFmtId="0" fontId="48" fillId="0" borderId="0" xfId="263" applyFont="1" applyFill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0" xfId="249" applyFont="1" applyFill="1">
      <alignment vertical="center"/>
      <protection/>
    </xf>
    <xf numFmtId="0" fontId="47" fillId="0" borderId="23" xfId="273" applyFont="1" applyFill="1" applyBorder="1" applyAlignment="1">
      <alignment horizontal="center" vertical="center"/>
      <protection/>
    </xf>
    <xf numFmtId="41" fontId="47" fillId="0" borderId="10" xfId="216" applyFont="1" applyFill="1" applyBorder="1" applyAlignment="1">
      <alignment vertical="center"/>
    </xf>
    <xf numFmtId="41" fontId="47" fillId="0" borderId="10" xfId="216" applyFont="1" applyFill="1" applyBorder="1" applyAlignment="1">
      <alignment horizontal="right" vertical="center"/>
    </xf>
    <xf numFmtId="0" fontId="47" fillId="0" borderId="18" xfId="273" applyFont="1" applyFill="1" applyBorder="1" applyAlignment="1">
      <alignment vertical="center"/>
      <protection/>
    </xf>
    <xf numFmtId="0" fontId="6" fillId="0" borderId="10" xfId="263" applyFont="1" applyFill="1" applyBorder="1" applyAlignment="1">
      <alignment vertical="center"/>
      <protection/>
    </xf>
    <xf numFmtId="0" fontId="6" fillId="0" borderId="23" xfId="263" applyFont="1" applyFill="1" applyBorder="1" applyAlignment="1">
      <alignment vertical="center"/>
      <protection/>
    </xf>
    <xf numFmtId="3" fontId="6" fillId="0" borderId="10" xfId="263" applyNumberFormat="1" applyFont="1" applyFill="1" applyBorder="1" applyAlignment="1">
      <alignment vertical="center"/>
      <protection/>
    </xf>
    <xf numFmtId="3" fontId="40" fillId="0" borderId="10" xfId="263" applyNumberFormat="1" applyFont="1" applyFill="1" applyBorder="1" applyAlignment="1">
      <alignment vertical="center"/>
      <protection/>
    </xf>
    <xf numFmtId="3" fontId="6" fillId="0" borderId="18" xfId="263" applyNumberFormat="1" applyFont="1" applyFill="1" applyBorder="1" applyAlignment="1">
      <alignment vertical="center"/>
      <protection/>
    </xf>
    <xf numFmtId="49" fontId="47" fillId="0" borderId="23" xfId="266" applyNumberFormat="1" applyFont="1" applyFill="1" applyBorder="1" applyAlignment="1">
      <alignment horizontal="center" vertical="center"/>
      <protection/>
    </xf>
    <xf numFmtId="41" fontId="47" fillId="0" borderId="10" xfId="266" applyNumberFormat="1" applyFont="1" applyFill="1" applyBorder="1" applyAlignment="1" applyProtection="1">
      <alignment horizontal="right" vertical="center"/>
      <protection locked="0"/>
    </xf>
    <xf numFmtId="41" fontId="47" fillId="0" borderId="10" xfId="266" applyNumberFormat="1" applyFont="1" applyFill="1" applyBorder="1" applyAlignment="1">
      <alignment horizontal="right" vertical="center"/>
      <protection/>
    </xf>
    <xf numFmtId="0" fontId="47" fillId="0" borderId="18" xfId="266" applyFont="1" applyFill="1" applyBorder="1" applyAlignment="1">
      <alignment horizontal="right" vertical="center"/>
      <protection/>
    </xf>
    <xf numFmtId="0" fontId="47" fillId="0" borderId="0" xfId="269" applyNumberFormat="1" applyFont="1" applyFill="1" applyBorder="1" applyAlignment="1" applyProtection="1">
      <alignment horizontal="centerContinuous" vertical="center"/>
      <protection locked="0"/>
    </xf>
    <xf numFmtId="3" fontId="47" fillId="0" borderId="0" xfId="269" applyNumberFormat="1" applyFont="1" applyFill="1" applyBorder="1" applyAlignment="1">
      <alignment horizontal="left" vertical="center"/>
      <protection/>
    </xf>
    <xf numFmtId="3" fontId="47" fillId="0" borderId="0" xfId="269" applyNumberFormat="1" applyFont="1" applyFill="1" applyBorder="1" applyAlignment="1">
      <alignment horizontal="centerContinuous" vertical="center"/>
      <protection/>
    </xf>
    <xf numFmtId="0" fontId="47" fillId="0" borderId="10" xfId="269" applyNumberFormat="1" applyFont="1" applyFill="1" applyBorder="1" applyAlignment="1">
      <alignment horizontal="center" vertical="center"/>
      <protection/>
    </xf>
    <xf numFmtId="41" fontId="47" fillId="0" borderId="18" xfId="223" applyNumberFormat="1" applyFont="1" applyFill="1" applyBorder="1" applyAlignment="1" applyProtection="1">
      <alignment horizontal="right" vertical="center"/>
      <protection locked="0"/>
    </xf>
    <xf numFmtId="41" fontId="47" fillId="0" borderId="10" xfId="223" applyNumberFormat="1" applyFont="1" applyFill="1" applyBorder="1" applyAlignment="1" applyProtection="1">
      <alignment horizontal="right" vertical="center"/>
      <protection locked="0"/>
    </xf>
    <xf numFmtId="41" fontId="47" fillId="0" borderId="10" xfId="271" applyNumberFormat="1" applyFont="1" applyFill="1" applyBorder="1" applyAlignment="1">
      <alignment horizontal="right" vertical="center"/>
      <protection/>
    </xf>
    <xf numFmtId="41" fontId="47" fillId="0" borderId="10" xfId="269" applyNumberFormat="1" applyFont="1" applyFill="1" applyBorder="1" applyAlignment="1" applyProtection="1">
      <alignment horizontal="right" vertical="center"/>
      <protection locked="0"/>
    </xf>
    <xf numFmtId="41" fontId="47" fillId="0" borderId="10" xfId="269" applyNumberFormat="1" applyFont="1" applyFill="1" applyBorder="1" applyAlignment="1">
      <alignment horizontal="right" vertical="center" shrinkToFit="1"/>
      <protection/>
    </xf>
    <xf numFmtId="41" fontId="47" fillId="0" borderId="23" xfId="269" applyNumberFormat="1" applyFont="1" applyFill="1" applyBorder="1" applyAlignment="1">
      <alignment horizontal="right" vertical="center"/>
      <protection/>
    </xf>
    <xf numFmtId="0" fontId="47" fillId="0" borderId="18" xfId="269" applyFont="1" applyFill="1" applyBorder="1" applyAlignment="1">
      <alignment horizontal="right" vertical="center" shrinkToFit="1"/>
      <protection/>
    </xf>
    <xf numFmtId="0" fontId="49" fillId="0" borderId="0" xfId="253" applyFont="1" applyFill="1" applyBorder="1" applyAlignment="1">
      <alignment vertical="center"/>
      <protection/>
    </xf>
    <xf numFmtId="0" fontId="6" fillId="0" borderId="0" xfId="268" applyFont="1" applyFill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24" xfId="271" applyFont="1" applyFill="1" applyBorder="1" applyAlignment="1">
      <alignment vertical="center"/>
      <protection/>
    </xf>
    <xf numFmtId="41" fontId="47" fillId="0" borderId="0" xfId="271" applyNumberFormat="1" applyFont="1" applyFill="1" applyBorder="1" applyAlignment="1">
      <alignment horizontal="center" vertical="center"/>
      <protection/>
    </xf>
    <xf numFmtId="0" fontId="47" fillId="0" borderId="22" xfId="271" applyFont="1" applyFill="1" applyBorder="1" applyAlignment="1">
      <alignment vertical="center"/>
      <protection/>
    </xf>
    <xf numFmtId="0" fontId="49" fillId="0" borderId="0" xfId="271" applyFont="1" applyFill="1" applyAlignment="1">
      <alignment vertical="center"/>
      <protection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0" fontId="40" fillId="0" borderId="0" xfId="248" applyNumberFormat="1" applyFont="1" applyFill="1" applyAlignment="1">
      <alignment vertical="center"/>
      <protection/>
    </xf>
    <xf numFmtId="0" fontId="6" fillId="0" borderId="0" xfId="274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 vertical="center"/>
    </xf>
    <xf numFmtId="0" fontId="45" fillId="0" borderId="0" xfId="274" applyFont="1" applyFill="1" applyAlignment="1">
      <alignment vertical="center"/>
      <protection/>
    </xf>
    <xf numFmtId="0" fontId="51" fillId="0" borderId="0" xfId="273" applyFont="1" applyFill="1" applyBorder="1" applyAlignment="1">
      <alignment vertical="center"/>
      <protection/>
    </xf>
    <xf numFmtId="3" fontId="47" fillId="0" borderId="10" xfId="274" applyNumberFormat="1" applyFont="1" applyFill="1" applyBorder="1" applyAlignment="1">
      <alignment horizontal="right" vertical="center"/>
      <protection/>
    </xf>
    <xf numFmtId="176" fontId="47" fillId="0" borderId="10" xfId="274" applyNumberFormat="1" applyFont="1" applyFill="1" applyBorder="1" applyAlignment="1">
      <alignment horizontal="right" vertical="center"/>
      <protection/>
    </xf>
    <xf numFmtId="177" fontId="47" fillId="0" borderId="10" xfId="274" applyNumberFormat="1" applyFont="1" applyFill="1" applyBorder="1" applyAlignment="1">
      <alignment horizontal="right" vertical="center"/>
      <protection/>
    </xf>
    <xf numFmtId="177" fontId="47" fillId="0" borderId="10" xfId="274" applyNumberFormat="1" applyFont="1" applyFill="1" applyBorder="1" applyAlignment="1">
      <alignment horizontal="center" vertical="center"/>
      <protection/>
    </xf>
    <xf numFmtId="0" fontId="51" fillId="0" borderId="0" xfId="263" applyFont="1" applyFill="1" applyBorder="1" applyAlignment="1">
      <alignment vertical="center"/>
      <protection/>
    </xf>
    <xf numFmtId="0" fontId="51" fillId="0" borderId="0" xfId="263" applyNumberFormat="1" applyFont="1" applyFill="1" applyBorder="1" applyAlignment="1">
      <alignment vertical="center"/>
      <protection/>
    </xf>
    <xf numFmtId="3" fontId="51" fillId="0" borderId="0" xfId="269" applyNumberFormat="1" applyFont="1" applyFill="1" applyBorder="1" applyAlignment="1">
      <alignment vertical="center"/>
      <protection/>
    </xf>
    <xf numFmtId="0" fontId="51" fillId="0" borderId="0" xfId="251" applyNumberFormat="1" applyFont="1" applyFill="1" applyBorder="1" applyAlignment="1">
      <alignment vertical="center"/>
      <protection/>
    </xf>
    <xf numFmtId="0" fontId="47" fillId="0" borderId="0" xfId="251" applyNumberFormat="1" applyFont="1" applyFill="1" applyBorder="1" applyAlignment="1">
      <alignment vertical="center"/>
      <protection/>
    </xf>
    <xf numFmtId="0" fontId="51" fillId="0" borderId="0" xfId="250" applyFont="1" applyFill="1" applyAlignment="1">
      <alignment vertical="center"/>
      <protection/>
    </xf>
    <xf numFmtId="3" fontId="6" fillId="0" borderId="0" xfId="267" applyNumberFormat="1" applyFont="1" applyFill="1" applyAlignment="1">
      <alignment vertical="center"/>
      <protection/>
    </xf>
    <xf numFmtId="3" fontId="6" fillId="0" borderId="0" xfId="267" applyNumberFormat="1" applyFont="1" applyFill="1" applyBorder="1" applyAlignment="1">
      <alignment horizontal="left" vertical="center"/>
      <protection/>
    </xf>
    <xf numFmtId="0" fontId="6" fillId="0" borderId="0" xfId="267" applyFont="1" applyFill="1" applyAlignment="1">
      <alignment horizontal="right" vertical="center"/>
      <protection/>
    </xf>
    <xf numFmtId="0" fontId="6" fillId="0" borderId="0" xfId="267" applyFont="1" applyFill="1" applyBorder="1" applyAlignment="1">
      <alignment vertical="center"/>
      <protection/>
    </xf>
    <xf numFmtId="0" fontId="6" fillId="0" borderId="0" xfId="267" applyFont="1" applyFill="1" applyAlignment="1">
      <alignment vertical="center"/>
      <protection/>
    </xf>
    <xf numFmtId="0" fontId="49" fillId="0" borderId="0" xfId="267" applyFont="1" applyFill="1" applyAlignment="1">
      <alignment horizontal="centerContinuous" vertical="center"/>
      <protection/>
    </xf>
    <xf numFmtId="3" fontId="49" fillId="0" borderId="0" xfId="267" applyNumberFormat="1" applyFont="1" applyFill="1" applyAlignment="1">
      <alignment horizontal="centerContinuous" vertical="center"/>
      <protection/>
    </xf>
    <xf numFmtId="3" fontId="49" fillId="0" borderId="0" xfId="267" applyNumberFormat="1" applyFont="1" applyFill="1" applyBorder="1" applyAlignment="1">
      <alignment horizontal="centerContinuous" vertical="center"/>
      <protection/>
    </xf>
    <xf numFmtId="0" fontId="49" fillId="0" borderId="0" xfId="267" applyFont="1" applyFill="1" applyBorder="1" applyAlignment="1">
      <alignment vertical="center"/>
      <protection/>
    </xf>
    <xf numFmtId="0" fontId="7" fillId="0" borderId="0" xfId="267" applyFont="1" applyFill="1" applyAlignment="1">
      <alignment horizontal="centerContinuous" vertical="center"/>
      <protection/>
    </xf>
    <xf numFmtId="3" fontId="7" fillId="0" borderId="0" xfId="267" applyNumberFormat="1" applyFont="1" applyFill="1" applyAlignment="1">
      <alignment horizontal="centerContinuous" vertical="center"/>
      <protection/>
    </xf>
    <xf numFmtId="3" fontId="7" fillId="0" borderId="0" xfId="267" applyNumberFormat="1" applyFont="1" applyFill="1" applyBorder="1" applyAlignment="1">
      <alignment horizontal="left" vertical="center"/>
      <protection/>
    </xf>
    <xf numFmtId="0" fontId="7" fillId="0" borderId="0" xfId="267" applyFont="1" applyFill="1" applyBorder="1" applyAlignment="1">
      <alignment vertical="center"/>
      <protection/>
    </xf>
    <xf numFmtId="0" fontId="47" fillId="0" borderId="0" xfId="267" applyFont="1" applyFill="1" applyBorder="1" applyAlignment="1">
      <alignment vertical="center"/>
      <protection/>
    </xf>
    <xf numFmtId="3" fontId="47" fillId="0" borderId="0" xfId="267" applyNumberFormat="1" applyFont="1" applyFill="1" applyBorder="1" applyAlignment="1">
      <alignment vertical="center"/>
      <protection/>
    </xf>
    <xf numFmtId="0" fontId="47" fillId="0" borderId="0" xfId="267" applyFont="1" applyFill="1" applyBorder="1" applyAlignment="1">
      <alignment horizontal="right" vertical="center"/>
      <protection/>
    </xf>
    <xf numFmtId="0" fontId="47" fillId="0" borderId="0" xfId="267" applyFont="1" applyFill="1" applyBorder="1" applyAlignment="1">
      <alignment horizontal="center" vertical="center"/>
      <protection/>
    </xf>
    <xf numFmtId="0" fontId="51" fillId="0" borderId="0" xfId="267" applyFont="1" applyFill="1" applyBorder="1" applyAlignment="1">
      <alignment vertical="center"/>
      <protection/>
    </xf>
    <xf numFmtId="0" fontId="47" fillId="0" borderId="0" xfId="272" applyFont="1" applyFill="1" applyBorder="1" applyAlignment="1" applyProtection="1">
      <alignment horizontal="left" vertical="center"/>
      <protection/>
    </xf>
    <xf numFmtId="0" fontId="9" fillId="0" borderId="0" xfId="267" applyFont="1" applyFill="1" applyAlignment="1">
      <alignment vertical="center"/>
      <protection/>
    </xf>
    <xf numFmtId="3" fontId="9" fillId="0" borderId="0" xfId="267" applyNumberFormat="1" applyFont="1" applyFill="1" applyAlignment="1">
      <alignment horizontal="right" vertical="center"/>
      <protection/>
    </xf>
    <xf numFmtId="3" fontId="9" fillId="0" borderId="0" xfId="267" applyNumberFormat="1" applyFont="1" applyFill="1" applyBorder="1" applyAlignment="1">
      <alignment horizontal="left" vertical="center"/>
      <protection/>
    </xf>
    <xf numFmtId="0" fontId="9" fillId="0" borderId="0" xfId="267" applyFont="1" applyFill="1" applyBorder="1" applyAlignment="1">
      <alignment vertical="center"/>
      <protection/>
    </xf>
    <xf numFmtId="3" fontId="9" fillId="0" borderId="0" xfId="267" applyNumberFormat="1" applyFont="1" applyFill="1" applyAlignment="1">
      <alignment vertical="center"/>
      <protection/>
    </xf>
    <xf numFmtId="0" fontId="82" fillId="0" borderId="0" xfId="0" applyFont="1" applyFill="1" applyAlignment="1">
      <alignment vertical="center"/>
    </xf>
    <xf numFmtId="0" fontId="96" fillId="0" borderId="0" xfId="264" applyFont="1" applyFill="1" applyBorder="1" applyAlignment="1">
      <alignment vertical="center"/>
      <protection/>
    </xf>
    <xf numFmtId="49" fontId="97" fillId="0" borderId="25" xfId="274" applyNumberFormat="1" applyFont="1" applyFill="1" applyBorder="1" applyAlignment="1">
      <alignment horizontal="center" vertical="center"/>
      <protection/>
    </xf>
    <xf numFmtId="49" fontId="97" fillId="0" borderId="2" xfId="274" applyNumberFormat="1" applyFont="1" applyFill="1" applyBorder="1" applyAlignment="1">
      <alignment horizontal="centerContinuous" vertical="center"/>
      <protection/>
    </xf>
    <xf numFmtId="49" fontId="97" fillId="0" borderId="25" xfId="274" applyNumberFormat="1" applyFont="1" applyFill="1" applyBorder="1" applyAlignment="1">
      <alignment horizontal="centerContinuous" vertical="center"/>
      <protection/>
    </xf>
    <xf numFmtId="49" fontId="97" fillId="0" borderId="26" xfId="274" applyNumberFormat="1" applyFont="1" applyFill="1" applyBorder="1" applyAlignment="1">
      <alignment horizontal="center" vertical="center"/>
      <protection/>
    </xf>
    <xf numFmtId="49" fontId="97" fillId="0" borderId="27" xfId="274" applyNumberFormat="1" applyFont="1" applyFill="1" applyBorder="1" applyAlignment="1">
      <alignment horizontal="center" vertical="center"/>
      <protection/>
    </xf>
    <xf numFmtId="49" fontId="97" fillId="0" borderId="28" xfId="274" applyNumberFormat="1" applyFont="1" applyFill="1" applyBorder="1" applyAlignment="1">
      <alignment horizontal="center" vertical="center"/>
      <protection/>
    </xf>
    <xf numFmtId="0" fontId="97" fillId="0" borderId="29" xfId="274" applyFont="1" applyFill="1" applyBorder="1" applyAlignment="1">
      <alignment horizontal="center" vertical="center"/>
      <protection/>
    </xf>
    <xf numFmtId="0" fontId="97" fillId="0" borderId="0" xfId="274" applyFont="1" applyFill="1" applyBorder="1" applyAlignment="1">
      <alignment horizontal="center" vertical="center"/>
      <protection/>
    </xf>
    <xf numFmtId="3" fontId="97" fillId="0" borderId="0" xfId="274" applyNumberFormat="1" applyFont="1" applyFill="1" applyBorder="1" applyAlignment="1">
      <alignment horizontal="center" vertical="center"/>
      <protection/>
    </xf>
    <xf numFmtId="3" fontId="97" fillId="0" borderId="24" xfId="274" applyNumberFormat="1" applyFont="1" applyFill="1" applyBorder="1" applyAlignment="1">
      <alignment horizontal="center" vertical="center"/>
      <protection/>
    </xf>
    <xf numFmtId="0" fontId="97" fillId="0" borderId="0" xfId="274" applyFont="1" applyFill="1" applyBorder="1" applyAlignment="1">
      <alignment horizontal="left" vertical="center"/>
      <protection/>
    </xf>
    <xf numFmtId="0" fontId="97" fillId="0" borderId="24" xfId="274" applyNumberFormat="1" applyFont="1" applyFill="1" applyBorder="1" applyAlignment="1">
      <alignment horizontal="center" vertical="center"/>
      <protection/>
    </xf>
    <xf numFmtId="41" fontId="97" fillId="0" borderId="0" xfId="216" applyFont="1" applyFill="1" applyBorder="1" applyAlignment="1" applyProtection="1">
      <alignment horizontal="right" vertical="center"/>
      <protection locked="0"/>
    </xf>
    <xf numFmtId="41" fontId="97" fillId="0" borderId="24" xfId="216" applyFont="1" applyFill="1" applyBorder="1" applyAlignment="1" applyProtection="1">
      <alignment horizontal="right" vertical="center"/>
      <protection locked="0"/>
    </xf>
    <xf numFmtId="41" fontId="97" fillId="0" borderId="0" xfId="216" applyFont="1" applyFill="1" applyBorder="1" applyAlignment="1" applyProtection="1">
      <alignment horizontal="center" vertical="center"/>
      <protection locked="0"/>
    </xf>
    <xf numFmtId="41" fontId="97" fillId="0" borderId="24" xfId="216" applyFont="1" applyFill="1" applyBorder="1" applyAlignment="1" applyProtection="1">
      <alignment horizontal="center" vertical="center"/>
      <protection locked="0"/>
    </xf>
    <xf numFmtId="49" fontId="97" fillId="0" borderId="0" xfId="274" applyNumberFormat="1" applyFont="1" applyFill="1" applyBorder="1" applyAlignment="1">
      <alignment horizontal="center" vertical="center" shrinkToFit="1"/>
      <protection/>
    </xf>
    <xf numFmtId="49" fontId="97" fillId="0" borderId="2" xfId="274" applyNumberFormat="1" applyFont="1" applyFill="1" applyBorder="1" applyAlignment="1">
      <alignment horizontal="center" vertical="center" shrinkToFit="1"/>
      <protection/>
    </xf>
    <xf numFmtId="0" fontId="98" fillId="0" borderId="24" xfId="274" applyFont="1" applyFill="1" applyBorder="1" applyAlignment="1" quotePrefix="1">
      <alignment horizontal="center" vertical="center"/>
      <protection/>
    </xf>
    <xf numFmtId="41" fontId="98" fillId="0" borderId="0" xfId="216" applyFont="1" applyFill="1" applyBorder="1" applyAlignment="1" applyProtection="1">
      <alignment horizontal="right" vertical="center"/>
      <protection locked="0"/>
    </xf>
    <xf numFmtId="0" fontId="98" fillId="0" borderId="2" xfId="274" applyFont="1" applyFill="1" applyBorder="1" applyAlignment="1" quotePrefix="1">
      <alignment horizontal="center" vertical="center"/>
      <protection/>
    </xf>
    <xf numFmtId="176" fontId="97" fillId="0" borderId="30" xfId="274" applyNumberFormat="1" applyFont="1" applyFill="1" applyBorder="1" applyAlignment="1">
      <alignment horizontal="left" vertical="center"/>
      <protection/>
    </xf>
    <xf numFmtId="3" fontId="97" fillId="0" borderId="30" xfId="274" applyNumberFormat="1" applyFont="1" applyFill="1" applyBorder="1" applyAlignment="1">
      <alignment horizontal="centerContinuous" vertical="center"/>
      <protection/>
    </xf>
    <xf numFmtId="3" fontId="97" fillId="0" borderId="30" xfId="274" applyNumberFormat="1" applyFont="1" applyFill="1" applyBorder="1" applyAlignment="1">
      <alignment horizontal="center" vertical="center"/>
      <protection/>
    </xf>
    <xf numFmtId="3" fontId="97" fillId="0" borderId="31" xfId="274" applyNumberFormat="1" applyFont="1" applyFill="1" applyBorder="1" applyAlignment="1">
      <alignment horizontal="centerContinuous" vertical="center"/>
      <protection/>
    </xf>
    <xf numFmtId="3" fontId="97" fillId="0" borderId="32" xfId="274" applyNumberFormat="1" applyFont="1" applyFill="1" applyBorder="1" applyAlignment="1">
      <alignment horizontal="centerContinuous" vertical="center"/>
      <protection/>
    </xf>
    <xf numFmtId="176" fontId="97" fillId="0" borderId="33" xfId="274" applyNumberFormat="1" applyFont="1" applyFill="1" applyBorder="1" applyAlignment="1">
      <alignment horizontal="center" vertical="center" shrinkToFit="1"/>
      <protection/>
    </xf>
    <xf numFmtId="3" fontId="97" fillId="0" borderId="2" xfId="274" applyNumberFormat="1" applyFont="1" applyFill="1" applyBorder="1" applyAlignment="1">
      <alignment horizontal="centerContinuous" vertical="center"/>
      <protection/>
    </xf>
    <xf numFmtId="3" fontId="97" fillId="0" borderId="34" xfId="274" applyNumberFormat="1" applyFont="1" applyFill="1" applyBorder="1" applyAlignment="1">
      <alignment horizontal="center" vertical="center"/>
      <protection/>
    </xf>
    <xf numFmtId="3" fontId="97" fillId="0" borderId="0" xfId="274" applyNumberFormat="1" applyFont="1" applyFill="1" applyBorder="1" applyAlignment="1">
      <alignment vertical="center"/>
      <protection/>
    </xf>
    <xf numFmtId="3" fontId="97" fillId="0" borderId="26" xfId="274" applyNumberFormat="1" applyFont="1" applyFill="1" applyBorder="1" applyAlignment="1">
      <alignment horizontal="center" vertical="center"/>
      <protection/>
    </xf>
    <xf numFmtId="3" fontId="97" fillId="0" borderId="0" xfId="274" applyNumberFormat="1" applyFont="1" applyFill="1" applyBorder="1" applyAlignment="1">
      <alignment horizontal="centerContinuous" vertical="center"/>
      <protection/>
    </xf>
    <xf numFmtId="3" fontId="97" fillId="0" borderId="24" xfId="274" applyNumberFormat="1" applyFont="1" applyFill="1" applyBorder="1" applyAlignment="1">
      <alignment horizontal="center" vertical="center" shrinkToFit="1"/>
      <protection/>
    </xf>
    <xf numFmtId="0" fontId="97" fillId="0" borderId="0" xfId="274" applyNumberFormat="1" applyFont="1" applyFill="1" applyBorder="1" applyAlignment="1">
      <alignment horizontal="center" vertical="center"/>
      <protection/>
    </xf>
    <xf numFmtId="0" fontId="97" fillId="0" borderId="2" xfId="274" applyFont="1" applyFill="1" applyBorder="1" applyAlignment="1">
      <alignment horizontal="center" vertical="center"/>
      <protection/>
    </xf>
    <xf numFmtId="182" fontId="97" fillId="0" borderId="2" xfId="257" applyNumberFormat="1" applyFont="1" applyFill="1" applyBorder="1" applyAlignment="1">
      <alignment horizontal="right" vertical="center" wrapText="1"/>
      <protection/>
    </xf>
    <xf numFmtId="182" fontId="97" fillId="0" borderId="0" xfId="257" applyNumberFormat="1" applyFont="1" applyFill="1" applyBorder="1" applyAlignment="1">
      <alignment horizontal="right" vertical="center" wrapText="1"/>
      <protection/>
    </xf>
    <xf numFmtId="183" fontId="97" fillId="0" borderId="0" xfId="257" applyNumberFormat="1" applyFont="1" applyFill="1" applyBorder="1" applyAlignment="1">
      <alignment horizontal="right" vertical="center" wrapText="1"/>
      <protection/>
    </xf>
    <xf numFmtId="183" fontId="97" fillId="0" borderId="24" xfId="257" applyNumberFormat="1" applyFont="1" applyFill="1" applyBorder="1" applyAlignment="1">
      <alignment horizontal="right" vertical="center" wrapText="1"/>
      <protection/>
    </xf>
    <xf numFmtId="0" fontId="98" fillId="0" borderId="0" xfId="274" applyNumberFormat="1" applyFont="1" applyFill="1" applyBorder="1" applyAlignment="1">
      <alignment horizontal="center" vertical="center"/>
      <protection/>
    </xf>
    <xf numFmtId="182" fontId="98" fillId="0" borderId="2" xfId="257" applyNumberFormat="1" applyFont="1" applyFill="1" applyBorder="1" applyAlignment="1">
      <alignment horizontal="right" vertical="center" wrapText="1"/>
      <protection/>
    </xf>
    <xf numFmtId="182" fontId="98" fillId="0" borderId="0" xfId="257" applyNumberFormat="1" applyFont="1" applyFill="1" applyBorder="1" applyAlignment="1">
      <alignment horizontal="right" vertical="center" wrapText="1"/>
      <protection/>
    </xf>
    <xf numFmtId="183" fontId="98" fillId="0" borderId="0" xfId="257" applyNumberFormat="1" applyFont="1" applyFill="1" applyBorder="1" applyAlignment="1">
      <alignment horizontal="right" vertical="center" wrapText="1"/>
      <protection/>
    </xf>
    <xf numFmtId="183" fontId="98" fillId="0" borderId="24" xfId="257" applyNumberFormat="1" applyFont="1" applyFill="1" applyBorder="1" applyAlignment="1">
      <alignment horizontal="right" vertical="center" wrapText="1"/>
      <protection/>
    </xf>
    <xf numFmtId="0" fontId="98" fillId="0" borderId="2" xfId="274" applyFont="1" applyFill="1" applyBorder="1" applyAlignment="1">
      <alignment horizontal="center" vertical="center"/>
      <protection/>
    </xf>
    <xf numFmtId="3" fontId="97" fillId="0" borderId="20" xfId="263" applyNumberFormat="1" applyFont="1" applyFill="1" applyBorder="1" applyAlignment="1">
      <alignment horizontal="centerContinuous" vertical="center"/>
      <protection/>
    </xf>
    <xf numFmtId="3" fontId="99" fillId="0" borderId="20" xfId="263" applyNumberFormat="1" applyFont="1" applyFill="1" applyBorder="1" applyAlignment="1">
      <alignment horizontal="centerContinuous" vertical="center"/>
      <protection/>
    </xf>
    <xf numFmtId="3" fontId="99" fillId="0" borderId="21" xfId="263" applyNumberFormat="1" applyFont="1" applyFill="1" applyBorder="1" applyAlignment="1">
      <alignment horizontal="centerContinuous" vertical="center"/>
      <protection/>
    </xf>
    <xf numFmtId="3" fontId="97" fillId="0" borderId="21" xfId="263" applyNumberFormat="1" applyFont="1" applyFill="1" applyBorder="1" applyAlignment="1">
      <alignment horizontal="centerContinuous" vertical="center"/>
      <protection/>
    </xf>
    <xf numFmtId="3" fontId="97" fillId="0" borderId="2" xfId="263" applyNumberFormat="1" applyFont="1" applyFill="1" applyBorder="1" applyAlignment="1">
      <alignment horizontal="centerContinuous" vertical="center"/>
      <protection/>
    </xf>
    <xf numFmtId="3" fontId="97" fillId="0" borderId="25" xfId="263" applyNumberFormat="1" applyFont="1" applyFill="1" applyBorder="1" applyAlignment="1">
      <alignment horizontal="centerContinuous" vertical="center"/>
      <protection/>
    </xf>
    <xf numFmtId="3" fontId="97" fillId="0" borderId="2" xfId="263" applyNumberFormat="1" applyFont="1" applyFill="1" applyBorder="1" applyAlignment="1">
      <alignment horizontal="center" vertical="center"/>
      <protection/>
    </xf>
    <xf numFmtId="3" fontId="97" fillId="0" borderId="2" xfId="263" applyNumberFormat="1" applyFont="1" applyFill="1" applyBorder="1" applyAlignment="1">
      <alignment horizontal="center" vertical="center" shrinkToFit="1"/>
      <protection/>
    </xf>
    <xf numFmtId="0" fontId="97" fillId="0" borderId="2" xfId="263" applyFont="1" applyFill="1" applyBorder="1" applyAlignment="1">
      <alignment horizontal="center" vertical="center" shrinkToFit="1"/>
      <protection/>
    </xf>
    <xf numFmtId="3" fontId="97" fillId="0" borderId="25" xfId="263" applyNumberFormat="1" applyFont="1" applyFill="1" applyBorder="1" applyAlignment="1">
      <alignment horizontal="centerContinuous" vertical="center" shrinkToFit="1"/>
      <protection/>
    </xf>
    <xf numFmtId="3" fontId="97" fillId="0" borderId="25" xfId="263" applyNumberFormat="1" applyFont="1" applyFill="1" applyBorder="1" applyAlignment="1">
      <alignment horizontal="center" vertical="center"/>
      <protection/>
    </xf>
    <xf numFmtId="3" fontId="97" fillId="0" borderId="27" xfId="263" applyNumberFormat="1" applyFont="1" applyFill="1" applyBorder="1" applyAlignment="1">
      <alignment horizontal="centerContinuous" vertical="center"/>
      <protection/>
    </xf>
    <xf numFmtId="3" fontId="97" fillId="0" borderId="27" xfId="263" applyNumberFormat="1" applyFont="1" applyFill="1" applyBorder="1" applyAlignment="1">
      <alignment horizontal="center" vertical="center"/>
      <protection/>
    </xf>
    <xf numFmtId="3" fontId="97" fillId="0" borderId="28" xfId="263" applyNumberFormat="1" applyFont="1" applyFill="1" applyBorder="1" applyAlignment="1">
      <alignment horizontal="centerContinuous" vertical="center" shrinkToFit="1"/>
      <protection/>
    </xf>
    <xf numFmtId="3" fontId="97" fillId="0" borderId="28" xfId="263" applyNumberFormat="1" applyFont="1" applyFill="1" applyBorder="1" applyAlignment="1">
      <alignment horizontal="centerContinuous" vertical="center"/>
      <protection/>
    </xf>
    <xf numFmtId="3" fontId="97" fillId="0" borderId="27" xfId="263" applyNumberFormat="1" applyFont="1" applyFill="1" applyBorder="1" applyAlignment="1">
      <alignment horizontal="center" vertical="center" shrinkToFit="1"/>
      <protection/>
    </xf>
    <xf numFmtId="0" fontId="97" fillId="0" borderId="24" xfId="263" applyNumberFormat="1" applyFont="1" applyFill="1" applyBorder="1" applyAlignment="1">
      <alignment horizontal="center" vertical="center"/>
      <protection/>
    </xf>
    <xf numFmtId="41" fontId="97" fillId="0" borderId="0" xfId="0" applyNumberFormat="1" applyFont="1" applyFill="1" applyBorder="1" applyAlignment="1">
      <alignment horizontal="right" vertical="center"/>
    </xf>
    <xf numFmtId="41" fontId="97" fillId="0" borderId="0" xfId="216" applyFont="1" applyFill="1" applyBorder="1" applyAlignment="1">
      <alignment horizontal="right" vertical="center"/>
    </xf>
    <xf numFmtId="0" fontId="97" fillId="0" borderId="0" xfId="263" applyFont="1" applyFill="1" applyBorder="1" applyAlignment="1">
      <alignment horizontal="center" vertical="center"/>
      <protection/>
    </xf>
    <xf numFmtId="0" fontId="97" fillId="0" borderId="2" xfId="0" applyFont="1" applyFill="1" applyBorder="1" applyAlignment="1" applyProtection="1">
      <alignment horizontal="center" vertical="center"/>
      <protection locked="0"/>
    </xf>
    <xf numFmtId="0" fontId="97" fillId="0" borderId="25" xfId="0" applyFont="1" applyFill="1" applyBorder="1" applyAlignment="1" applyProtection="1">
      <alignment horizontal="center" vertical="center"/>
      <protection locked="0"/>
    </xf>
    <xf numFmtId="0" fontId="98" fillId="0" borderId="24" xfId="263" applyFont="1" applyFill="1" applyBorder="1" applyAlignment="1" quotePrefix="1">
      <alignment horizontal="center" vertical="center"/>
      <protection/>
    </xf>
    <xf numFmtId="41" fontId="97" fillId="0" borderId="0" xfId="257" applyNumberFormat="1" applyFont="1" applyFill="1" applyBorder="1" applyAlignment="1">
      <alignment horizontal="right" vertical="center"/>
      <protection/>
    </xf>
    <xf numFmtId="41" fontId="97" fillId="0" borderId="2" xfId="217" applyFont="1" applyFill="1" applyBorder="1" applyAlignment="1">
      <alignment horizontal="right" vertical="center"/>
    </xf>
    <xf numFmtId="41" fontId="97" fillId="0" borderId="0" xfId="217" applyFont="1" applyFill="1" applyBorder="1" applyAlignment="1">
      <alignment horizontal="right" vertical="center"/>
    </xf>
    <xf numFmtId="41" fontId="97" fillId="0" borderId="24" xfId="217" applyFont="1" applyFill="1" applyBorder="1" applyAlignment="1">
      <alignment horizontal="right" vertical="center"/>
    </xf>
    <xf numFmtId="3" fontId="97" fillId="0" borderId="31" xfId="273" applyNumberFormat="1" applyFont="1" applyFill="1" applyBorder="1" applyAlignment="1">
      <alignment horizontal="centerContinuous" vertical="center"/>
      <protection/>
    </xf>
    <xf numFmtId="3" fontId="97" fillId="0" borderId="32" xfId="273" applyNumberFormat="1" applyFont="1" applyFill="1" applyBorder="1" applyAlignment="1">
      <alignment horizontal="centerContinuous" vertical="center"/>
      <protection/>
    </xf>
    <xf numFmtId="3" fontId="97" fillId="0" borderId="30" xfId="273" applyNumberFormat="1" applyFont="1" applyFill="1" applyBorder="1" applyAlignment="1">
      <alignment horizontal="centerContinuous" vertical="center"/>
      <protection/>
    </xf>
    <xf numFmtId="3" fontId="97" fillId="0" borderId="27" xfId="273" applyNumberFormat="1" applyFont="1" applyFill="1" applyBorder="1" applyAlignment="1">
      <alignment horizontal="centerContinuous" vertical="center"/>
      <protection/>
    </xf>
    <xf numFmtId="3" fontId="97" fillId="0" borderId="28" xfId="273" applyNumberFormat="1" applyFont="1" applyFill="1" applyBorder="1" applyAlignment="1">
      <alignment horizontal="centerContinuous" vertical="center"/>
      <protection/>
    </xf>
    <xf numFmtId="0" fontId="97" fillId="0" borderId="24" xfId="249" applyNumberFormat="1" applyFont="1" applyFill="1" applyBorder="1" applyAlignment="1" quotePrefix="1">
      <alignment horizontal="center" vertical="center"/>
      <protection/>
    </xf>
    <xf numFmtId="41" fontId="97" fillId="0" borderId="0" xfId="217" applyFont="1" applyFill="1" applyBorder="1" applyAlignment="1">
      <alignment horizontal="center" vertical="center"/>
    </xf>
    <xf numFmtId="41" fontId="97" fillId="0" borderId="0" xfId="217" applyFont="1" applyFill="1" applyBorder="1" applyAlignment="1">
      <alignment horizontal="center" vertical="center" wrapText="1"/>
    </xf>
    <xf numFmtId="0" fontId="97" fillId="0" borderId="2" xfId="249" applyNumberFormat="1" applyFont="1" applyFill="1" applyBorder="1" applyAlignment="1">
      <alignment horizontal="center" vertical="center"/>
      <protection/>
    </xf>
    <xf numFmtId="41" fontId="97" fillId="0" borderId="0" xfId="273" applyNumberFormat="1" applyFont="1" applyFill="1" applyBorder="1" applyAlignment="1">
      <alignment vertical="center"/>
      <protection/>
    </xf>
    <xf numFmtId="0" fontId="97" fillId="0" borderId="2" xfId="249" applyNumberFormat="1" applyFont="1" applyFill="1" applyBorder="1" applyAlignment="1" quotePrefix="1">
      <alignment horizontal="center" vertical="center"/>
      <protection/>
    </xf>
    <xf numFmtId="0" fontId="98" fillId="0" borderId="24" xfId="251" applyNumberFormat="1" applyFont="1" applyFill="1" applyBorder="1" applyAlignment="1" quotePrefix="1">
      <alignment horizontal="center" vertical="center"/>
      <protection/>
    </xf>
    <xf numFmtId="41" fontId="98" fillId="0" borderId="0" xfId="273" applyNumberFormat="1" applyFont="1" applyFill="1" applyBorder="1" applyAlignment="1">
      <alignment vertical="center"/>
      <protection/>
    </xf>
    <xf numFmtId="0" fontId="98" fillId="0" borderId="2" xfId="251" applyNumberFormat="1" applyFont="1" applyFill="1" applyBorder="1" applyAlignment="1" quotePrefix="1">
      <alignment horizontal="center" vertical="center"/>
      <protection/>
    </xf>
    <xf numFmtId="0" fontId="97" fillId="0" borderId="24" xfId="251" applyNumberFormat="1" applyFont="1" applyFill="1" applyBorder="1" applyAlignment="1" quotePrefix="1">
      <alignment horizontal="center" vertical="center"/>
      <protection/>
    </xf>
    <xf numFmtId="0" fontId="97" fillId="0" borderId="2" xfId="251" applyNumberFormat="1" applyFont="1" applyFill="1" applyBorder="1" applyAlignment="1">
      <alignment horizontal="center" vertical="center"/>
      <protection/>
    </xf>
    <xf numFmtId="0" fontId="99" fillId="0" borderId="30" xfId="0" applyFont="1" applyFill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205" fontId="97" fillId="0" borderId="2" xfId="217" applyNumberFormat="1" applyFont="1" applyFill="1" applyBorder="1" applyAlignment="1">
      <alignment horizontal="center" vertical="center"/>
    </xf>
    <xf numFmtId="0" fontId="98" fillId="0" borderId="23" xfId="250" applyFont="1" applyFill="1" applyBorder="1" applyAlignment="1">
      <alignment horizontal="center" vertical="center" wrapText="1"/>
      <protection/>
    </xf>
    <xf numFmtId="205" fontId="98" fillId="0" borderId="18" xfId="217" applyNumberFormat="1" applyFont="1" applyFill="1" applyBorder="1" applyAlignment="1">
      <alignment horizontal="center" vertical="center"/>
    </xf>
    <xf numFmtId="41" fontId="98" fillId="0" borderId="10" xfId="217" applyFont="1" applyFill="1" applyBorder="1" applyAlignment="1">
      <alignment horizontal="center" vertical="center"/>
    </xf>
    <xf numFmtId="0" fontId="97" fillId="0" borderId="24" xfId="264" applyFont="1" applyFill="1" applyBorder="1" applyAlignment="1" quotePrefix="1">
      <alignment horizontal="center" vertical="center"/>
      <protection/>
    </xf>
    <xf numFmtId="0" fontId="97" fillId="0" borderId="2" xfId="264" applyFont="1" applyFill="1" applyBorder="1" applyAlignment="1" quotePrefix="1">
      <alignment horizontal="center" vertical="center"/>
      <protection/>
    </xf>
    <xf numFmtId="0" fontId="98" fillId="0" borderId="24" xfId="264" applyFont="1" applyFill="1" applyBorder="1" applyAlignment="1" quotePrefix="1">
      <alignment horizontal="center" vertical="center"/>
      <protection/>
    </xf>
    <xf numFmtId="0" fontId="98" fillId="0" borderId="2" xfId="264" applyFont="1" applyFill="1" applyBorder="1" applyAlignment="1" quotePrefix="1">
      <alignment horizontal="center" vertical="center"/>
      <protection/>
    </xf>
    <xf numFmtId="3" fontId="97" fillId="0" borderId="21" xfId="264" applyNumberFormat="1" applyFont="1" applyFill="1" applyBorder="1" applyAlignment="1">
      <alignment horizontal="centerContinuous" vertical="center"/>
      <protection/>
    </xf>
    <xf numFmtId="3" fontId="97" fillId="0" borderId="25" xfId="264" applyNumberFormat="1" applyFont="1" applyFill="1" applyBorder="1" applyAlignment="1">
      <alignment horizontal="centerContinuous" vertical="center"/>
      <protection/>
    </xf>
    <xf numFmtId="3" fontId="97" fillId="0" borderId="28" xfId="264" applyNumberFormat="1" applyFont="1" applyFill="1" applyBorder="1" applyAlignment="1">
      <alignment horizontal="centerContinuous" vertical="center"/>
      <protection/>
    </xf>
    <xf numFmtId="41" fontId="97" fillId="0" borderId="0" xfId="0" applyNumberFormat="1" applyFont="1" applyFill="1" applyBorder="1" applyAlignment="1" applyProtection="1">
      <alignment horizontal="right" vertical="center"/>
      <protection locked="0"/>
    </xf>
    <xf numFmtId="1" fontId="97" fillId="0" borderId="0" xfId="0" applyNumberFormat="1" applyFont="1" applyFill="1" applyBorder="1" applyAlignment="1" applyProtection="1">
      <alignment vertical="center"/>
      <protection locked="0"/>
    </xf>
    <xf numFmtId="1" fontId="97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0" xfId="0" applyNumberFormat="1" applyFont="1" applyFill="1" applyBorder="1" applyAlignment="1" applyProtection="1">
      <alignment vertical="center"/>
      <protection locked="0"/>
    </xf>
    <xf numFmtId="1" fontId="98" fillId="0" borderId="0" xfId="0" applyNumberFormat="1" applyFont="1" applyFill="1" applyBorder="1" applyAlignment="1" applyProtection="1">
      <alignment horizontal="right" vertical="center"/>
      <protection locked="0"/>
    </xf>
    <xf numFmtId="3" fontId="97" fillId="0" borderId="32" xfId="253" applyNumberFormat="1" applyFont="1" applyFill="1" applyBorder="1" applyAlignment="1">
      <alignment horizontal="centerContinuous" vertical="center"/>
      <protection/>
    </xf>
    <xf numFmtId="3" fontId="97" fillId="0" borderId="31" xfId="253" applyNumberFormat="1" applyFont="1" applyFill="1" applyBorder="1" applyAlignment="1">
      <alignment horizontal="centerContinuous" vertical="center"/>
      <protection/>
    </xf>
    <xf numFmtId="3" fontId="97" fillId="0" borderId="30" xfId="253" applyNumberFormat="1" applyFont="1" applyFill="1" applyBorder="1" applyAlignment="1">
      <alignment horizontal="centerContinuous" vertical="center"/>
      <protection/>
    </xf>
    <xf numFmtId="0" fontId="97" fillId="0" borderId="32" xfId="253" applyFont="1" applyFill="1" applyBorder="1" applyAlignment="1">
      <alignment horizontal="centerContinuous" vertical="center"/>
      <protection/>
    </xf>
    <xf numFmtId="0" fontId="97" fillId="0" borderId="24" xfId="253" applyFont="1" applyFill="1" applyBorder="1" applyAlignment="1" quotePrefix="1">
      <alignment horizontal="center" vertical="center" shrinkToFit="1"/>
      <protection/>
    </xf>
    <xf numFmtId="41" fontId="97" fillId="0" borderId="0" xfId="253" applyNumberFormat="1" applyFont="1" applyFill="1" applyBorder="1" applyAlignment="1">
      <alignment horizontal="right" vertical="center" shrinkToFit="1"/>
      <protection/>
    </xf>
    <xf numFmtId="0" fontId="97" fillId="0" borderId="2" xfId="253" applyFont="1" applyFill="1" applyBorder="1" applyAlignment="1" quotePrefix="1">
      <alignment horizontal="center" vertical="center" shrinkToFit="1"/>
      <protection/>
    </xf>
    <xf numFmtId="0" fontId="97" fillId="0" borderId="21" xfId="263" applyFont="1" applyFill="1" applyBorder="1" applyAlignment="1">
      <alignment horizontal="center" vertical="center" wrapText="1" shrinkToFit="1"/>
      <protection/>
    </xf>
    <xf numFmtId="3" fontId="97" fillId="0" borderId="19" xfId="263" applyNumberFormat="1" applyFont="1" applyFill="1" applyBorder="1" applyAlignment="1">
      <alignment horizontal="center" vertical="center"/>
      <protection/>
    </xf>
    <xf numFmtId="3" fontId="97" fillId="0" borderId="21" xfId="263" applyNumberFormat="1" applyFont="1" applyFill="1" applyBorder="1" applyAlignment="1">
      <alignment horizontal="center" vertical="center"/>
      <protection/>
    </xf>
    <xf numFmtId="0" fontId="97" fillId="0" borderId="20" xfId="263" applyFont="1" applyFill="1" applyBorder="1" applyAlignment="1">
      <alignment horizontal="center" vertical="center"/>
      <protection/>
    </xf>
    <xf numFmtId="0" fontId="97" fillId="0" borderId="36" xfId="263" applyFont="1" applyFill="1" applyBorder="1" applyAlignment="1">
      <alignment horizontal="center" vertical="center" wrapText="1" shrinkToFit="1"/>
      <protection/>
    </xf>
    <xf numFmtId="0" fontId="97" fillId="0" borderId="28" xfId="263" applyFont="1" applyFill="1" applyBorder="1" applyAlignment="1">
      <alignment horizontal="center" vertical="center" wrapText="1" shrinkToFit="1"/>
      <protection/>
    </xf>
    <xf numFmtId="3" fontId="97" fillId="0" borderId="26" xfId="263" applyNumberFormat="1" applyFont="1" applyFill="1" applyBorder="1" applyAlignment="1">
      <alignment horizontal="center" vertical="center"/>
      <protection/>
    </xf>
    <xf numFmtId="3" fontId="97" fillId="0" borderId="28" xfId="263" applyNumberFormat="1" applyFont="1" applyFill="1" applyBorder="1" applyAlignment="1">
      <alignment horizontal="center" vertical="center"/>
      <protection/>
    </xf>
    <xf numFmtId="3" fontId="97" fillId="0" borderId="28" xfId="263" applyNumberFormat="1" applyFont="1" applyFill="1" applyBorder="1" applyAlignment="1">
      <alignment horizontal="center" vertical="center" shrinkToFit="1"/>
      <protection/>
    </xf>
    <xf numFmtId="0" fontId="97" fillId="0" borderId="27" xfId="263" applyFont="1" applyFill="1" applyBorder="1" applyAlignment="1">
      <alignment horizontal="center" vertical="center" wrapText="1"/>
      <protection/>
    </xf>
    <xf numFmtId="0" fontId="97" fillId="0" borderId="24" xfId="263" applyFont="1" applyFill="1" applyBorder="1" applyAlignment="1">
      <alignment horizontal="center" vertical="center"/>
      <protection/>
    </xf>
    <xf numFmtId="41" fontId="97" fillId="0" borderId="0" xfId="263" applyNumberFormat="1" applyFont="1" applyFill="1" applyBorder="1" applyAlignment="1">
      <alignment horizontal="right" vertical="center"/>
      <protection/>
    </xf>
    <xf numFmtId="41" fontId="98" fillId="0" borderId="0" xfId="263" applyNumberFormat="1" applyFont="1" applyFill="1" applyBorder="1" applyAlignment="1">
      <alignment horizontal="right" vertical="center"/>
      <protection/>
    </xf>
    <xf numFmtId="3" fontId="98" fillId="0" borderId="2" xfId="263" applyNumberFormat="1" applyFont="1" applyFill="1" applyBorder="1" applyAlignment="1">
      <alignment horizontal="centerContinuous" vertical="center"/>
      <protection/>
    </xf>
    <xf numFmtId="3" fontId="98" fillId="0" borderId="2" xfId="263" applyNumberFormat="1" applyFont="1" applyFill="1" applyBorder="1" applyAlignment="1">
      <alignment horizontal="center" vertical="center" shrinkToFit="1"/>
      <protection/>
    </xf>
    <xf numFmtId="41" fontId="97" fillId="0" borderId="0" xfId="0" applyNumberFormat="1" applyFont="1" applyFill="1" applyBorder="1" applyAlignment="1" applyProtection="1">
      <alignment horizontal="center" vertical="center"/>
      <protection/>
    </xf>
    <xf numFmtId="41" fontId="97" fillId="0" borderId="0" xfId="0" applyNumberFormat="1" applyFont="1" applyFill="1" applyBorder="1" applyAlignment="1" applyProtection="1">
      <alignment horizontal="center" vertical="center"/>
      <protection locked="0"/>
    </xf>
    <xf numFmtId="0" fontId="97" fillId="0" borderId="29" xfId="266" applyFont="1" applyFill="1" applyBorder="1" applyAlignment="1">
      <alignment horizontal="center" vertical="center"/>
      <protection/>
    </xf>
    <xf numFmtId="3" fontId="97" fillId="0" borderId="0" xfId="266" applyNumberFormat="1" applyFont="1" applyFill="1" applyBorder="1" applyAlignment="1">
      <alignment horizontal="centerContinuous" vertical="center"/>
      <protection/>
    </xf>
    <xf numFmtId="3" fontId="97" fillId="0" borderId="24" xfId="266" applyNumberFormat="1" applyFont="1" applyFill="1" applyBorder="1" applyAlignment="1">
      <alignment horizontal="centerContinuous" vertical="center"/>
      <protection/>
    </xf>
    <xf numFmtId="0" fontId="97" fillId="0" borderId="0" xfId="266" applyFont="1" applyFill="1" applyBorder="1" applyAlignment="1">
      <alignment horizontal="left" vertical="center"/>
      <protection/>
    </xf>
    <xf numFmtId="0" fontId="97" fillId="0" borderId="24" xfId="266" applyFont="1" applyFill="1" applyBorder="1" applyAlignment="1" quotePrefix="1">
      <alignment horizontal="center" vertical="center"/>
      <protection/>
    </xf>
    <xf numFmtId="41" fontId="97" fillId="0" borderId="0" xfId="266" applyNumberFormat="1" applyFont="1" applyFill="1" applyBorder="1" applyAlignment="1" applyProtection="1">
      <alignment horizontal="right" vertical="center"/>
      <protection locked="0"/>
    </xf>
    <xf numFmtId="0" fontId="97" fillId="0" borderId="2" xfId="266" applyFont="1" applyFill="1" applyBorder="1" applyAlignment="1" quotePrefix="1">
      <alignment horizontal="center" vertical="center"/>
      <protection/>
    </xf>
    <xf numFmtId="0" fontId="98" fillId="0" borderId="24" xfId="266" applyFont="1" applyFill="1" applyBorder="1" applyAlignment="1" quotePrefix="1">
      <alignment horizontal="center" vertical="center"/>
      <protection/>
    </xf>
    <xf numFmtId="41" fontId="98" fillId="0" borderId="0" xfId="266" applyNumberFormat="1" applyFont="1" applyFill="1" applyBorder="1" applyAlignment="1" applyProtection="1">
      <alignment horizontal="right" vertical="center"/>
      <protection locked="0"/>
    </xf>
    <xf numFmtId="0" fontId="98" fillId="0" borderId="2" xfId="266" applyFont="1" applyFill="1" applyBorder="1" applyAlignment="1" quotePrefix="1">
      <alignment horizontal="center" vertical="center"/>
      <protection/>
    </xf>
    <xf numFmtId="0" fontId="97" fillId="0" borderId="29" xfId="267" applyFont="1" applyFill="1" applyBorder="1" applyAlignment="1">
      <alignment horizontal="center" vertical="center"/>
      <protection/>
    </xf>
    <xf numFmtId="3" fontId="97" fillId="0" borderId="0" xfId="267" applyNumberFormat="1" applyFont="1" applyFill="1" applyBorder="1" applyAlignment="1">
      <alignment horizontal="centerContinuous" vertical="center"/>
      <protection/>
    </xf>
    <xf numFmtId="0" fontId="97" fillId="0" borderId="2" xfId="267" applyFont="1" applyFill="1" applyBorder="1" applyAlignment="1">
      <alignment horizontal="left" vertical="center" shrinkToFit="1"/>
      <protection/>
    </xf>
    <xf numFmtId="0" fontId="97" fillId="0" borderId="24" xfId="267" applyFont="1" applyFill="1" applyBorder="1" applyAlignment="1" quotePrefix="1">
      <alignment horizontal="center" vertical="center"/>
      <protection/>
    </xf>
    <xf numFmtId="0" fontId="97" fillId="0" borderId="2" xfId="267" applyFont="1" applyFill="1" applyBorder="1" applyAlignment="1" quotePrefix="1">
      <alignment horizontal="center" vertical="center" shrinkToFit="1"/>
      <protection/>
    </xf>
    <xf numFmtId="0" fontId="98" fillId="0" borderId="23" xfId="267" applyFont="1" applyFill="1" applyBorder="1" applyAlignment="1" quotePrefix="1">
      <alignment horizontal="center" vertical="center"/>
      <protection/>
    </xf>
    <xf numFmtId="0" fontId="98" fillId="0" borderId="18" xfId="267" applyFont="1" applyFill="1" applyBorder="1" applyAlignment="1" quotePrefix="1">
      <alignment horizontal="center" vertical="center" shrinkToFit="1"/>
      <protection/>
    </xf>
    <xf numFmtId="0" fontId="97" fillId="0" borderId="24" xfId="271" applyFont="1" applyFill="1" applyBorder="1" applyAlignment="1" quotePrefix="1">
      <alignment horizontal="center" vertical="center" wrapText="1"/>
      <protection/>
    </xf>
    <xf numFmtId="41" fontId="9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7" fillId="0" borderId="0" xfId="248" applyNumberFormat="1" applyFont="1" applyFill="1" applyBorder="1" applyAlignment="1">
      <alignment horizontal="center" vertical="center" shrinkToFit="1"/>
      <protection/>
    </xf>
    <xf numFmtId="41" fontId="97" fillId="0" borderId="0" xfId="216" applyNumberFormat="1" applyFont="1" applyFill="1" applyBorder="1" applyAlignment="1" applyProtection="1">
      <alignment horizontal="right" vertical="center" shrinkToFit="1"/>
      <protection locked="0"/>
    </xf>
    <xf numFmtId="0" fontId="97" fillId="0" borderId="2" xfId="271" applyFont="1" applyFill="1" applyBorder="1" applyAlignment="1" quotePrefix="1">
      <alignment horizontal="center" vertical="center" wrapText="1"/>
      <protection/>
    </xf>
    <xf numFmtId="0" fontId="98" fillId="0" borderId="24" xfId="271" applyNumberFormat="1" applyFont="1" applyFill="1" applyBorder="1" applyAlignment="1" quotePrefix="1">
      <alignment horizontal="center" vertical="center" wrapText="1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248" applyNumberFormat="1" applyFont="1" applyFill="1" applyBorder="1" applyAlignment="1">
      <alignment horizontal="center" vertical="center" shrinkToFit="1"/>
      <protection/>
    </xf>
    <xf numFmtId="41" fontId="98" fillId="0" borderId="0" xfId="217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271" applyNumberFormat="1" applyFont="1" applyFill="1" applyBorder="1" applyAlignment="1" quotePrefix="1">
      <alignment horizontal="center" vertical="center" wrapText="1"/>
      <protection/>
    </xf>
    <xf numFmtId="0" fontId="100" fillId="0" borderId="0" xfId="271" applyNumberFormat="1" applyFont="1" applyFill="1" applyBorder="1" applyAlignment="1">
      <alignment horizontal="center" vertical="center"/>
      <protection/>
    </xf>
    <xf numFmtId="3" fontId="97" fillId="0" borderId="25" xfId="271" applyNumberFormat="1" applyFont="1" applyFill="1" applyBorder="1" applyAlignment="1">
      <alignment horizontal="center" vertical="center"/>
      <protection/>
    </xf>
    <xf numFmtId="3" fontId="97" fillId="0" borderId="33" xfId="271" applyNumberFormat="1" applyFont="1" applyFill="1" applyBorder="1" applyAlignment="1">
      <alignment horizontal="center" vertical="center"/>
      <protection/>
    </xf>
    <xf numFmtId="3" fontId="97" fillId="0" borderId="33" xfId="271" applyNumberFormat="1" applyFont="1" applyFill="1" applyBorder="1" applyAlignment="1">
      <alignment horizontal="center" vertical="center" shrinkToFit="1"/>
      <protection/>
    </xf>
    <xf numFmtId="3" fontId="97" fillId="0" borderId="25" xfId="271" applyNumberFormat="1" applyFont="1" applyFill="1" applyBorder="1" applyAlignment="1">
      <alignment horizontal="center" vertical="center" shrinkToFit="1"/>
      <protection/>
    </xf>
    <xf numFmtId="3" fontId="97" fillId="0" borderId="28" xfId="271" applyNumberFormat="1" applyFont="1" applyFill="1" applyBorder="1" applyAlignment="1">
      <alignment horizontal="center" vertical="center"/>
      <protection/>
    </xf>
    <xf numFmtId="3" fontId="97" fillId="0" borderId="28" xfId="271" applyNumberFormat="1" applyFont="1" applyFill="1" applyBorder="1" applyAlignment="1">
      <alignment horizontal="center" vertical="center" wrapText="1"/>
      <protection/>
    </xf>
    <xf numFmtId="3" fontId="97" fillId="0" borderId="28" xfId="271" applyNumberFormat="1" applyFont="1" applyFill="1" applyBorder="1" applyAlignment="1">
      <alignment horizontal="center" vertical="center" shrinkToFit="1"/>
      <protection/>
    </xf>
    <xf numFmtId="0" fontId="97" fillId="0" borderId="24" xfId="271" applyFont="1" applyFill="1" applyBorder="1" applyAlignment="1" quotePrefix="1">
      <alignment horizontal="center" vertical="center"/>
      <protection/>
    </xf>
    <xf numFmtId="0" fontId="97" fillId="0" borderId="2" xfId="271" applyFont="1" applyFill="1" applyBorder="1" applyAlignment="1" quotePrefix="1">
      <alignment horizontal="center" vertical="center" shrinkToFit="1"/>
      <protection/>
    </xf>
    <xf numFmtId="0" fontId="98" fillId="0" borderId="24" xfId="271" applyNumberFormat="1" applyFont="1" applyFill="1" applyBorder="1" applyAlignment="1" quotePrefix="1">
      <alignment horizontal="center" vertical="center"/>
      <protection/>
    </xf>
    <xf numFmtId="0" fontId="98" fillId="0" borderId="2" xfId="271" applyNumberFormat="1" applyFont="1" applyFill="1" applyBorder="1" applyAlignment="1" quotePrefix="1">
      <alignment horizontal="center" vertical="center" shrinkToFit="1"/>
      <protection/>
    </xf>
    <xf numFmtId="49" fontId="97" fillId="0" borderId="21" xfId="269" applyNumberFormat="1" applyFont="1" applyFill="1" applyBorder="1" applyAlignment="1">
      <alignment horizontal="center" vertical="center"/>
      <protection/>
    </xf>
    <xf numFmtId="49" fontId="97" fillId="0" borderId="20" xfId="269" applyNumberFormat="1" applyFont="1" applyFill="1" applyBorder="1" applyAlignment="1">
      <alignment horizontal="center" vertical="center"/>
      <protection/>
    </xf>
    <xf numFmtId="49" fontId="97" fillId="0" borderId="25" xfId="269" applyNumberFormat="1" applyFont="1" applyFill="1" applyBorder="1" applyAlignment="1">
      <alignment horizontal="center" vertical="center"/>
      <protection/>
    </xf>
    <xf numFmtId="49" fontId="97" fillId="0" borderId="37" xfId="269" applyNumberFormat="1" applyFont="1" applyFill="1" applyBorder="1" applyAlignment="1">
      <alignment horizontal="centerContinuous" vertical="center"/>
      <protection/>
    </xf>
    <xf numFmtId="49" fontId="97" fillId="0" borderId="33" xfId="269" applyNumberFormat="1" applyFont="1" applyFill="1" applyBorder="1" applyAlignment="1">
      <alignment horizontal="center" vertical="center" shrinkToFit="1"/>
      <protection/>
    </xf>
    <xf numFmtId="49" fontId="97" fillId="0" borderId="38" xfId="269" applyNumberFormat="1" applyFont="1" applyFill="1" applyBorder="1" applyAlignment="1">
      <alignment horizontal="centerContinuous" vertical="center" wrapText="1"/>
      <protection/>
    </xf>
    <xf numFmtId="49" fontId="97" fillId="0" borderId="6" xfId="269" applyNumberFormat="1" applyFont="1" applyFill="1" applyBorder="1" applyAlignment="1">
      <alignment horizontal="centerContinuous" vertical="center"/>
      <protection/>
    </xf>
    <xf numFmtId="49" fontId="97" fillId="0" borderId="33" xfId="269" applyNumberFormat="1" applyFont="1" applyFill="1" applyBorder="1" applyAlignment="1">
      <alignment horizontal="centerContinuous" vertical="center"/>
      <protection/>
    </xf>
    <xf numFmtId="49" fontId="97" fillId="0" borderId="33" xfId="269" applyNumberFormat="1" applyFont="1" applyFill="1" applyBorder="1" applyAlignment="1">
      <alignment horizontal="center" vertical="center"/>
      <protection/>
    </xf>
    <xf numFmtId="49" fontId="97" fillId="0" borderId="38" xfId="269" applyNumberFormat="1" applyFont="1" applyFill="1" applyBorder="1" applyAlignment="1">
      <alignment horizontal="center" vertical="center" wrapText="1"/>
      <protection/>
    </xf>
    <xf numFmtId="49" fontId="97" fillId="0" borderId="25" xfId="269" applyNumberFormat="1" applyFont="1" applyFill="1" applyBorder="1" applyAlignment="1">
      <alignment horizontal="centerContinuous" vertical="center"/>
      <protection/>
    </xf>
    <xf numFmtId="49" fontId="97" fillId="0" borderId="24" xfId="269" applyNumberFormat="1" applyFont="1" applyFill="1" applyBorder="1" applyAlignment="1">
      <alignment horizontal="center" vertical="center"/>
      <protection/>
    </xf>
    <xf numFmtId="49" fontId="97" fillId="0" borderId="2" xfId="269" applyNumberFormat="1" applyFont="1" applyFill="1" applyBorder="1" applyAlignment="1">
      <alignment horizontal="center" vertical="center"/>
      <protection/>
    </xf>
    <xf numFmtId="49" fontId="97" fillId="0" borderId="29" xfId="269" applyNumberFormat="1" applyFont="1" applyFill="1" applyBorder="1" applyAlignment="1">
      <alignment horizontal="center" vertical="center"/>
      <protection/>
    </xf>
    <xf numFmtId="49" fontId="97" fillId="0" borderId="28" xfId="269" applyNumberFormat="1" applyFont="1" applyFill="1" applyBorder="1" applyAlignment="1">
      <alignment horizontal="center" vertical="center"/>
      <protection/>
    </xf>
    <xf numFmtId="49" fontId="97" fillId="0" borderId="26" xfId="269" applyNumberFormat="1" applyFont="1" applyFill="1" applyBorder="1" applyAlignment="1">
      <alignment horizontal="center" vertical="center"/>
      <protection/>
    </xf>
    <xf numFmtId="49" fontId="97" fillId="0" borderId="28" xfId="269" applyNumberFormat="1" applyFont="1" applyFill="1" applyBorder="1" applyAlignment="1">
      <alignment horizontal="center" vertical="center" wrapText="1"/>
      <protection/>
    </xf>
    <xf numFmtId="49" fontId="97" fillId="0" borderId="27" xfId="269" applyNumberFormat="1" applyFont="1" applyFill="1" applyBorder="1" applyAlignment="1">
      <alignment horizontal="center" vertical="center"/>
      <protection/>
    </xf>
    <xf numFmtId="49" fontId="97" fillId="0" borderId="28" xfId="269" applyNumberFormat="1" applyFont="1" applyFill="1" applyBorder="1" applyAlignment="1">
      <alignment horizontal="centerContinuous" vertical="center"/>
      <protection/>
    </xf>
    <xf numFmtId="0" fontId="97" fillId="0" borderId="0" xfId="269" applyNumberFormat="1" applyFont="1" applyFill="1" applyBorder="1" applyAlignment="1" quotePrefix="1">
      <alignment horizontal="center" vertical="center"/>
      <protection/>
    </xf>
    <xf numFmtId="41" fontId="97" fillId="0" borderId="2" xfId="0" applyNumberFormat="1" applyFont="1" applyFill="1" applyBorder="1" applyAlignment="1" applyProtection="1">
      <alignment horizontal="right" vertical="center"/>
      <protection locked="0"/>
    </xf>
    <xf numFmtId="0" fontId="97" fillId="0" borderId="2" xfId="0" applyNumberFormat="1" applyFont="1" applyFill="1" applyBorder="1" applyAlignment="1" quotePrefix="1">
      <alignment horizontal="center" vertical="center" shrinkToFit="1"/>
    </xf>
    <xf numFmtId="0" fontId="97" fillId="0" borderId="24" xfId="0" applyNumberFormat="1" applyFont="1" applyFill="1" applyBorder="1" applyAlignment="1" quotePrefix="1">
      <alignment horizontal="center" vertical="center"/>
    </xf>
    <xf numFmtId="0" fontId="97" fillId="0" borderId="2" xfId="269" applyNumberFormat="1" applyFont="1" applyFill="1" applyBorder="1" applyAlignment="1" quotePrefix="1">
      <alignment horizontal="center" vertical="center" shrinkToFit="1"/>
      <protection/>
    </xf>
    <xf numFmtId="0" fontId="98" fillId="0" borderId="0" xfId="269" applyNumberFormat="1" applyFont="1" applyFill="1" applyBorder="1" applyAlignment="1" quotePrefix="1">
      <alignment horizontal="center" vertical="center"/>
      <protection/>
    </xf>
    <xf numFmtId="0" fontId="98" fillId="0" borderId="2" xfId="0" applyNumberFormat="1" applyFont="1" applyFill="1" applyBorder="1" applyAlignment="1" quotePrefix="1">
      <alignment horizontal="center" vertical="center" shrinkToFit="1"/>
    </xf>
    <xf numFmtId="0" fontId="98" fillId="0" borderId="24" xfId="0" applyNumberFormat="1" applyFont="1" applyFill="1" applyBorder="1" applyAlignment="1" quotePrefix="1">
      <alignment horizontal="center" vertical="center"/>
    </xf>
    <xf numFmtId="0" fontId="98" fillId="0" borderId="2" xfId="269" applyNumberFormat="1" applyFont="1" applyFill="1" applyBorder="1" applyAlignment="1" quotePrefix="1">
      <alignment horizontal="center" vertical="center" shrinkToFit="1"/>
      <protection/>
    </xf>
    <xf numFmtId="0" fontId="97" fillId="0" borderId="25" xfId="0" applyFont="1" applyFill="1" applyBorder="1" applyAlignment="1">
      <alignment horizontal="center" vertical="center" wrapText="1"/>
    </xf>
    <xf numFmtId="0" fontId="98" fillId="0" borderId="39" xfId="250" applyFont="1" applyFill="1" applyBorder="1" applyAlignment="1">
      <alignment horizontal="center" vertical="center" wrapText="1"/>
      <protection/>
    </xf>
    <xf numFmtId="0" fontId="97" fillId="0" borderId="2" xfId="274" applyFont="1" applyFill="1" applyBorder="1" applyAlignment="1">
      <alignment horizontal="center" vertical="center"/>
      <protection/>
    </xf>
    <xf numFmtId="0" fontId="97" fillId="0" borderId="24" xfId="274" applyFont="1" applyFill="1" applyBorder="1" applyAlignment="1">
      <alignment horizontal="center" vertical="center"/>
      <protection/>
    </xf>
    <xf numFmtId="3" fontId="97" fillId="0" borderId="25" xfId="264" applyNumberFormat="1" applyFont="1" applyFill="1" applyBorder="1" applyAlignment="1">
      <alignment horizontal="center" vertical="center"/>
      <protection/>
    </xf>
    <xf numFmtId="3" fontId="97" fillId="0" borderId="28" xfId="264" applyNumberFormat="1" applyFont="1" applyFill="1" applyBorder="1" applyAlignment="1">
      <alignment horizontal="center" vertical="center"/>
      <protection/>
    </xf>
    <xf numFmtId="0" fontId="97" fillId="0" borderId="0" xfId="263" applyNumberFormat="1" applyFont="1" applyFill="1" applyBorder="1" applyAlignment="1">
      <alignment horizontal="center" vertical="center"/>
      <protection/>
    </xf>
    <xf numFmtId="0" fontId="97" fillId="0" borderId="0" xfId="263" applyFont="1" applyFill="1" applyBorder="1" applyAlignment="1" applyProtection="1">
      <alignment horizontal="center" vertical="center"/>
      <protection locked="0"/>
    </xf>
    <xf numFmtId="0" fontId="87" fillId="0" borderId="0" xfId="274" applyFont="1" applyFill="1" applyAlignment="1">
      <alignment vertical="center"/>
      <protection/>
    </xf>
    <xf numFmtId="3" fontId="87" fillId="0" borderId="0" xfId="274" applyNumberFormat="1" applyFont="1" applyFill="1" applyAlignment="1">
      <alignment horizontal="center" vertical="center"/>
      <protection/>
    </xf>
    <xf numFmtId="0" fontId="87" fillId="0" borderId="0" xfId="274" applyFont="1" applyFill="1" applyAlignment="1">
      <alignment horizontal="right" vertical="center"/>
      <protection/>
    </xf>
    <xf numFmtId="0" fontId="87" fillId="0" borderId="0" xfId="274" applyFont="1" applyFill="1" applyBorder="1" applyAlignment="1">
      <alignment vertical="center"/>
      <protection/>
    </xf>
    <xf numFmtId="49" fontId="84" fillId="0" borderId="2" xfId="274" applyNumberFormat="1" applyFont="1" applyFill="1" applyBorder="1" applyAlignment="1">
      <alignment horizontal="center" vertical="center"/>
      <protection/>
    </xf>
    <xf numFmtId="49" fontId="84" fillId="0" borderId="25" xfId="274" applyNumberFormat="1" applyFont="1" applyFill="1" applyBorder="1" applyAlignment="1">
      <alignment horizontal="center" vertical="center"/>
      <protection/>
    </xf>
    <xf numFmtId="3" fontId="87" fillId="0" borderId="0" xfId="274" applyNumberFormat="1" applyFont="1" applyFill="1" applyAlignment="1">
      <alignment vertical="center"/>
      <protection/>
    </xf>
    <xf numFmtId="176" fontId="87" fillId="0" borderId="0" xfId="274" applyNumberFormat="1" applyFont="1" applyFill="1" applyAlignment="1">
      <alignment vertical="center"/>
      <protection/>
    </xf>
    <xf numFmtId="3" fontId="87" fillId="0" borderId="0" xfId="274" applyNumberFormat="1" applyFont="1" applyFill="1" applyAlignment="1">
      <alignment horizontal="right" vertical="center"/>
      <protection/>
    </xf>
    <xf numFmtId="0" fontId="97" fillId="0" borderId="28" xfId="274" applyFont="1" applyFill="1" applyBorder="1" applyAlignment="1">
      <alignment horizontal="center" vertical="center"/>
      <protection/>
    </xf>
    <xf numFmtId="3" fontId="97" fillId="0" borderId="28" xfId="274" applyNumberFormat="1" applyFont="1" applyFill="1" applyBorder="1" applyAlignment="1">
      <alignment horizontal="center" vertical="center"/>
      <protection/>
    </xf>
    <xf numFmtId="3" fontId="87" fillId="0" borderId="0" xfId="263" applyNumberFormat="1" applyFont="1" applyFill="1" applyAlignment="1">
      <alignment vertical="center"/>
      <protection/>
    </xf>
    <xf numFmtId="0" fontId="87" fillId="0" borderId="0" xfId="263" applyFont="1" applyFill="1" applyAlignment="1">
      <alignment horizontal="right" vertical="center"/>
      <protection/>
    </xf>
    <xf numFmtId="0" fontId="87" fillId="0" borderId="0" xfId="263" applyFont="1" applyFill="1" applyBorder="1" applyAlignment="1">
      <alignment vertical="center"/>
      <protection/>
    </xf>
    <xf numFmtId="3" fontId="6" fillId="0" borderId="0" xfId="274" applyNumberFormat="1" applyFont="1" applyFill="1" applyAlignment="1">
      <alignment horizontal="left" vertical="center"/>
      <protection/>
    </xf>
    <xf numFmtId="3" fontId="85" fillId="0" borderId="20" xfId="263" applyNumberFormat="1" applyFont="1" applyFill="1" applyBorder="1" applyAlignment="1">
      <alignment horizontal="centerContinuous" vertical="center"/>
      <protection/>
    </xf>
    <xf numFmtId="0" fontId="6" fillId="0" borderId="0" xfId="273" applyFont="1" applyFill="1" applyAlignment="1">
      <alignment horizontal="left" vertical="center"/>
      <protection/>
    </xf>
    <xf numFmtId="0" fontId="40" fillId="0" borderId="0" xfId="273" applyFont="1" applyFill="1" applyBorder="1" applyAlignment="1">
      <alignment vertical="center"/>
      <protection/>
    </xf>
    <xf numFmtId="0" fontId="40" fillId="0" borderId="0" xfId="273" applyFont="1" applyFill="1" applyBorder="1" applyAlignment="1">
      <alignment horizontal="right" vertical="center"/>
      <protection/>
    </xf>
    <xf numFmtId="49" fontId="40" fillId="0" borderId="0" xfId="273" applyNumberFormat="1" applyFont="1" applyFill="1" applyBorder="1" applyAlignment="1">
      <alignment horizontal="left" vertical="center"/>
      <protection/>
    </xf>
    <xf numFmtId="0" fontId="40" fillId="0" borderId="0" xfId="273" applyFont="1" applyFill="1" applyBorder="1" applyAlignment="1">
      <alignment horizontal="centerContinuous" vertical="center"/>
      <protection/>
    </xf>
    <xf numFmtId="3" fontId="84" fillId="0" borderId="31" xfId="273" applyNumberFormat="1" applyFont="1" applyFill="1" applyBorder="1" applyAlignment="1">
      <alignment horizontal="centerContinuous" vertical="center"/>
      <protection/>
    </xf>
    <xf numFmtId="0" fontId="87" fillId="0" borderId="0" xfId="273" applyFont="1" applyFill="1" applyAlignment="1">
      <alignment vertical="center"/>
      <protection/>
    </xf>
    <xf numFmtId="0" fontId="87" fillId="0" borderId="0" xfId="273" applyFont="1" applyFill="1" applyBorder="1" applyAlignment="1">
      <alignment vertical="center"/>
      <protection/>
    </xf>
    <xf numFmtId="0" fontId="87" fillId="0" borderId="0" xfId="273" applyFont="1" applyFill="1" applyAlignment="1">
      <alignment horizontal="right" vertical="center"/>
      <protection/>
    </xf>
    <xf numFmtId="0" fontId="87" fillId="0" borderId="0" xfId="268" applyFont="1" applyFill="1" applyAlignment="1">
      <alignment vertical="center"/>
      <protection/>
    </xf>
    <xf numFmtId="0" fontId="87" fillId="0" borderId="0" xfId="268" applyFont="1" applyFill="1" applyBorder="1" applyAlignment="1">
      <alignment vertical="center"/>
      <protection/>
    </xf>
    <xf numFmtId="0" fontId="87" fillId="0" borderId="0" xfId="0" applyFont="1" applyFill="1" applyAlignment="1">
      <alignment vertical="center"/>
    </xf>
    <xf numFmtId="0" fontId="87" fillId="0" borderId="0" xfId="268" applyFont="1" applyFill="1" applyAlignment="1">
      <alignment horizontal="right" vertical="center"/>
      <protection/>
    </xf>
    <xf numFmtId="0" fontId="87" fillId="0" borderId="0" xfId="268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4" fillId="0" borderId="35" xfId="0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 wrapText="1"/>
    </xf>
    <xf numFmtId="0" fontId="40" fillId="0" borderId="0" xfId="264" applyFont="1" applyFill="1" applyBorder="1" applyAlignment="1">
      <alignment vertical="center"/>
      <protection/>
    </xf>
    <xf numFmtId="3" fontId="87" fillId="0" borderId="0" xfId="264" applyNumberFormat="1" applyFont="1" applyFill="1" applyAlignment="1">
      <alignment vertical="center"/>
      <protection/>
    </xf>
    <xf numFmtId="0" fontId="87" fillId="0" borderId="0" xfId="264" applyFont="1" applyFill="1" applyAlignment="1">
      <alignment horizontal="right" vertical="center"/>
      <protection/>
    </xf>
    <xf numFmtId="0" fontId="87" fillId="0" borderId="0" xfId="264" applyFont="1" applyFill="1" applyBorder="1" applyAlignment="1">
      <alignment vertical="center"/>
      <protection/>
    </xf>
    <xf numFmtId="3" fontId="40" fillId="0" borderId="0" xfId="264" applyNumberFormat="1" applyFont="1" applyFill="1" applyBorder="1" applyAlignment="1">
      <alignment vertical="center"/>
      <protection/>
    </xf>
    <xf numFmtId="0" fontId="40" fillId="0" borderId="0" xfId="264" applyFont="1" applyFill="1" applyBorder="1" applyAlignment="1">
      <alignment horizontal="right" vertical="center"/>
      <protection/>
    </xf>
    <xf numFmtId="3" fontId="97" fillId="0" borderId="30" xfId="264" applyNumberFormat="1" applyFont="1" applyFill="1" applyBorder="1" applyAlignment="1">
      <alignment horizontal="centerContinuous" vertical="center"/>
      <protection/>
    </xf>
    <xf numFmtId="3" fontId="84" fillId="0" borderId="25" xfId="264" applyNumberFormat="1" applyFont="1" applyFill="1" applyBorder="1" applyAlignment="1">
      <alignment horizontal="centerContinuous" vertical="center"/>
      <protection/>
    </xf>
    <xf numFmtId="3" fontId="84" fillId="0" borderId="21" xfId="264" applyNumberFormat="1" applyFont="1" applyFill="1" applyBorder="1" applyAlignment="1">
      <alignment horizontal="center" vertical="center"/>
      <protection/>
    </xf>
    <xf numFmtId="3" fontId="84" fillId="0" borderId="21" xfId="264" applyNumberFormat="1" applyFont="1" applyFill="1" applyBorder="1" applyAlignment="1">
      <alignment horizontal="centerContinuous" vertical="center"/>
      <protection/>
    </xf>
    <xf numFmtId="0" fontId="40" fillId="0" borderId="0" xfId="253" applyFont="1" applyFill="1" applyBorder="1" applyAlignment="1">
      <alignment vertical="center"/>
      <protection/>
    </xf>
    <xf numFmtId="3" fontId="40" fillId="0" borderId="0" xfId="253" applyNumberFormat="1" applyFont="1" applyFill="1" applyBorder="1" applyAlignment="1">
      <alignment vertical="center"/>
      <protection/>
    </xf>
    <xf numFmtId="0" fontId="40" fillId="0" borderId="0" xfId="253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>
      <alignment vertical="center"/>
    </xf>
    <xf numFmtId="3" fontId="6" fillId="0" borderId="0" xfId="265" applyNumberFormat="1" applyFont="1" applyFill="1" applyAlignment="1">
      <alignment vertical="center"/>
      <protection/>
    </xf>
    <xf numFmtId="0" fontId="6" fillId="0" borderId="0" xfId="269" applyFont="1" applyFill="1" applyBorder="1" applyAlignment="1">
      <alignment horizontal="left" vertical="center"/>
      <protection/>
    </xf>
    <xf numFmtId="0" fontId="6" fillId="0" borderId="0" xfId="265" applyFont="1" applyFill="1" applyBorder="1" applyAlignment="1">
      <alignment vertical="center"/>
      <protection/>
    </xf>
    <xf numFmtId="0" fontId="6" fillId="0" borderId="0" xfId="269" applyFont="1" applyFill="1" applyBorder="1" applyAlignment="1">
      <alignment horizontal="right" vertical="center"/>
      <protection/>
    </xf>
    <xf numFmtId="0" fontId="87" fillId="0" borderId="0" xfId="253" applyFont="1" applyFill="1" applyAlignment="1">
      <alignment vertical="center"/>
      <protection/>
    </xf>
    <xf numFmtId="3" fontId="87" fillId="0" borderId="0" xfId="253" applyNumberFormat="1" applyFont="1" applyFill="1" applyAlignment="1">
      <alignment vertical="center"/>
      <protection/>
    </xf>
    <xf numFmtId="0" fontId="87" fillId="0" borderId="0" xfId="253" applyFont="1" applyFill="1" applyBorder="1" applyAlignment="1">
      <alignment vertical="center"/>
      <protection/>
    </xf>
    <xf numFmtId="0" fontId="40" fillId="0" borderId="0" xfId="263" applyFont="1" applyFill="1" applyBorder="1" applyAlignment="1">
      <alignment vertical="center"/>
      <protection/>
    </xf>
    <xf numFmtId="0" fontId="40" fillId="0" borderId="0" xfId="263" applyFont="1" applyFill="1" applyBorder="1" applyAlignment="1">
      <alignment horizontal="right" vertical="center"/>
      <protection/>
    </xf>
    <xf numFmtId="0" fontId="97" fillId="0" borderId="22" xfId="263" applyFont="1" applyFill="1" applyBorder="1" applyAlignment="1">
      <alignment horizontal="center" vertical="center" wrapText="1" shrinkToFit="1"/>
      <protection/>
    </xf>
    <xf numFmtId="0" fontId="98" fillId="0" borderId="24" xfId="263" applyFont="1" applyFill="1" applyBorder="1" applyAlignment="1">
      <alignment horizontal="center" vertical="center"/>
      <protection/>
    </xf>
    <xf numFmtId="0" fontId="40" fillId="0" borderId="0" xfId="266" applyFont="1" applyFill="1" applyBorder="1" applyAlignment="1">
      <alignment vertical="center"/>
      <protection/>
    </xf>
    <xf numFmtId="3" fontId="40" fillId="0" borderId="0" xfId="266" applyNumberFormat="1" applyFont="1" applyFill="1" applyBorder="1" applyAlignment="1">
      <alignment vertical="center"/>
      <protection/>
    </xf>
    <xf numFmtId="0" fontId="40" fillId="0" borderId="0" xfId="266" applyFont="1" applyFill="1" applyBorder="1" applyAlignment="1">
      <alignment horizontal="right" vertical="center"/>
      <protection/>
    </xf>
    <xf numFmtId="0" fontId="6" fillId="0" borderId="0" xfId="272" applyFont="1" applyFill="1" applyBorder="1" applyAlignment="1" applyProtection="1">
      <alignment vertical="center"/>
      <protection/>
    </xf>
    <xf numFmtId="3" fontId="87" fillId="0" borderId="0" xfId="266" applyNumberFormat="1" applyFont="1" applyFill="1" applyAlignment="1">
      <alignment vertical="center"/>
      <protection/>
    </xf>
    <xf numFmtId="0" fontId="87" fillId="0" borderId="0" xfId="266" applyFont="1" applyFill="1" applyAlignment="1">
      <alignment horizontal="right" vertical="center"/>
      <protection/>
    </xf>
    <xf numFmtId="0" fontId="87" fillId="0" borderId="0" xfId="266" applyFont="1" applyFill="1" applyBorder="1" applyAlignment="1">
      <alignment vertical="center"/>
      <protection/>
    </xf>
    <xf numFmtId="3" fontId="97" fillId="0" borderId="28" xfId="266" applyNumberFormat="1" applyFont="1" applyFill="1" applyBorder="1" applyAlignment="1">
      <alignment horizontal="center" vertical="center"/>
      <protection/>
    </xf>
    <xf numFmtId="3" fontId="97" fillId="0" borderId="25" xfId="266" applyNumberFormat="1" applyFont="1" applyFill="1" applyBorder="1" applyAlignment="1">
      <alignment horizontal="center" vertical="center" wrapText="1"/>
      <protection/>
    </xf>
    <xf numFmtId="0" fontId="49" fillId="0" borderId="0" xfId="268" applyFont="1" applyFill="1" applyAlignment="1">
      <alignment horizontal="centerContinuous" vertical="center"/>
      <protection/>
    </xf>
    <xf numFmtId="0" fontId="49" fillId="0" borderId="0" xfId="268" applyFont="1" applyFill="1" applyBorder="1" applyAlignment="1">
      <alignment horizontal="centerContinuous" vertical="center"/>
      <protection/>
    </xf>
    <xf numFmtId="0" fontId="49" fillId="0" borderId="0" xfId="268" applyFont="1" applyFill="1" applyBorder="1" applyAlignment="1">
      <alignment vertical="center"/>
      <protection/>
    </xf>
    <xf numFmtId="0" fontId="67" fillId="0" borderId="0" xfId="248" applyNumberFormat="1" applyFont="1" applyFill="1">
      <alignment vertical="center"/>
      <protection/>
    </xf>
    <xf numFmtId="0" fontId="67" fillId="0" borderId="0" xfId="248" applyNumberFormat="1" applyFont="1" applyFill="1" applyAlignment="1">
      <alignment horizontal="right" vertical="center"/>
      <protection/>
    </xf>
    <xf numFmtId="0" fontId="12" fillId="0" borderId="0" xfId="248" applyNumberFormat="1" applyFont="1" applyFill="1">
      <alignment vertical="center"/>
      <protection/>
    </xf>
    <xf numFmtId="3" fontId="99" fillId="0" borderId="33" xfId="268" applyNumberFormat="1" applyFont="1" applyFill="1" applyBorder="1" applyAlignment="1">
      <alignment horizontal="center" vertical="center" wrapText="1"/>
      <protection/>
    </xf>
    <xf numFmtId="3" fontId="97" fillId="0" borderId="33" xfId="268" applyNumberFormat="1" applyFont="1" applyFill="1" applyBorder="1" applyAlignment="1">
      <alignment horizontal="center" vertical="center" wrapText="1"/>
      <protection/>
    </xf>
    <xf numFmtId="3" fontId="97" fillId="0" borderId="28" xfId="268" applyNumberFormat="1" applyFont="1" applyFill="1" applyBorder="1" applyAlignment="1">
      <alignment horizontal="center" vertical="center" wrapText="1"/>
      <protection/>
    </xf>
    <xf numFmtId="41" fontId="97" fillId="0" borderId="0" xfId="249" applyNumberFormat="1" applyFont="1" applyFill="1" applyBorder="1" applyAlignment="1" applyProtection="1">
      <alignment horizontal="right" vertical="center"/>
      <protection locked="0"/>
    </xf>
    <xf numFmtId="41" fontId="98" fillId="0" borderId="0" xfId="251" applyNumberFormat="1" applyFont="1" applyFill="1" applyBorder="1" applyAlignment="1" applyProtection="1">
      <alignment horizontal="right" vertical="center"/>
      <protection locked="0"/>
    </xf>
    <xf numFmtId="0" fontId="23" fillId="0" borderId="0" xfId="248" applyNumberFormat="1" applyFont="1" applyFill="1">
      <alignment vertical="center"/>
      <protection/>
    </xf>
    <xf numFmtId="0" fontId="82" fillId="0" borderId="0" xfId="250" applyFont="1" applyFill="1" applyAlignment="1">
      <alignment vertical="center"/>
      <protection/>
    </xf>
    <xf numFmtId="0" fontId="47" fillId="0" borderId="10" xfId="268" applyFont="1" applyFill="1" applyBorder="1" applyAlignment="1">
      <alignment horizontal="center" vertical="center"/>
      <protection/>
    </xf>
    <xf numFmtId="0" fontId="47" fillId="0" borderId="10" xfId="268" applyFont="1" applyFill="1" applyBorder="1" applyAlignment="1">
      <alignment vertical="center"/>
      <protection/>
    </xf>
    <xf numFmtId="0" fontId="47" fillId="0" borderId="10" xfId="268" applyFont="1" applyFill="1" applyBorder="1" applyAlignment="1">
      <alignment horizontal="right" vertical="center"/>
      <protection/>
    </xf>
    <xf numFmtId="41" fontId="47" fillId="0" borderId="10" xfId="268" applyNumberFormat="1" applyFont="1" applyFill="1" applyBorder="1" applyAlignment="1" applyProtection="1">
      <alignment vertical="center"/>
      <protection locked="0"/>
    </xf>
    <xf numFmtId="0" fontId="47" fillId="0" borderId="0" xfId="268" applyFont="1" applyFill="1" applyBorder="1" applyAlignment="1">
      <alignment vertical="center"/>
      <protection/>
    </xf>
    <xf numFmtId="0" fontId="47" fillId="0" borderId="0" xfId="268" applyFont="1" applyFill="1" applyBorder="1" applyAlignment="1">
      <alignment horizontal="center" vertical="center"/>
      <protection/>
    </xf>
    <xf numFmtId="0" fontId="47" fillId="0" borderId="0" xfId="268" applyFont="1" applyFill="1" applyBorder="1" applyAlignment="1">
      <alignment horizontal="right" vertical="center"/>
      <protection/>
    </xf>
    <xf numFmtId="41" fontId="47" fillId="0" borderId="0" xfId="268" applyNumberFormat="1" applyFont="1" applyFill="1" applyBorder="1" applyAlignment="1" applyProtection="1">
      <alignment vertical="center"/>
      <protection locked="0"/>
    </xf>
    <xf numFmtId="0" fontId="47" fillId="0" borderId="22" xfId="268" applyFont="1" applyFill="1" applyBorder="1" applyAlignment="1">
      <alignment vertical="center"/>
      <protection/>
    </xf>
    <xf numFmtId="0" fontId="5" fillId="0" borderId="0" xfId="268" applyFont="1" applyFill="1" applyBorder="1" applyAlignment="1">
      <alignment horizontal="center" vertical="center"/>
      <protection/>
    </xf>
    <xf numFmtId="0" fontId="9" fillId="0" borderId="0" xfId="268" applyFont="1" applyFill="1" applyBorder="1" applyAlignment="1">
      <alignment vertical="center"/>
      <protection/>
    </xf>
    <xf numFmtId="0" fontId="9" fillId="0" borderId="0" xfId="268" applyFont="1" applyFill="1" applyBorder="1" applyAlignment="1">
      <alignment horizontal="right" vertical="center"/>
      <protection/>
    </xf>
    <xf numFmtId="0" fontId="9" fillId="0" borderId="0" xfId="268" applyFont="1" applyFill="1" applyAlignment="1">
      <alignment vertical="center"/>
      <protection/>
    </xf>
    <xf numFmtId="0" fontId="6" fillId="0" borderId="0" xfId="270" applyFont="1" applyFill="1" applyBorder="1" applyAlignment="1">
      <alignment vertical="center"/>
      <protection/>
    </xf>
    <xf numFmtId="0" fontId="90" fillId="0" borderId="0" xfId="248" applyNumberFormat="1" applyFont="1" applyFill="1">
      <alignment vertical="center"/>
      <protection/>
    </xf>
    <xf numFmtId="0" fontId="91" fillId="0" borderId="0" xfId="248" applyNumberFormat="1" applyFont="1" applyFill="1">
      <alignment vertical="center"/>
      <protection/>
    </xf>
    <xf numFmtId="0" fontId="90" fillId="0" borderId="0" xfId="0" applyFont="1" applyFill="1" applyAlignment="1">
      <alignment vertical="center"/>
    </xf>
    <xf numFmtId="0" fontId="87" fillId="0" borderId="0" xfId="269" applyFont="1" applyFill="1" applyAlignment="1">
      <alignment horizontal="right" vertical="center"/>
      <protection/>
    </xf>
    <xf numFmtId="0" fontId="87" fillId="0" borderId="0" xfId="263" applyFont="1" applyFill="1" applyAlignment="1">
      <alignment vertical="center"/>
      <protection/>
    </xf>
    <xf numFmtId="0" fontId="87" fillId="0" borderId="0" xfId="265" applyFont="1" applyFill="1" applyAlignment="1">
      <alignment horizontal="right" vertical="center"/>
      <protection/>
    </xf>
    <xf numFmtId="3" fontId="87" fillId="0" borderId="0" xfId="267" applyNumberFormat="1" applyFont="1" applyFill="1" applyAlignment="1">
      <alignment vertical="center"/>
      <protection/>
    </xf>
    <xf numFmtId="3" fontId="87" fillId="0" borderId="0" xfId="267" applyNumberFormat="1" applyFont="1" applyFill="1" applyBorder="1" applyAlignment="1">
      <alignment horizontal="left" vertical="center"/>
      <protection/>
    </xf>
    <xf numFmtId="0" fontId="87" fillId="0" borderId="0" xfId="267" applyFont="1" applyFill="1" applyAlignment="1">
      <alignment horizontal="right" vertical="center"/>
      <protection/>
    </xf>
    <xf numFmtId="0" fontId="87" fillId="0" borderId="0" xfId="267" applyFont="1" applyFill="1" applyBorder="1" applyAlignment="1">
      <alignment vertical="center"/>
      <protection/>
    </xf>
    <xf numFmtId="0" fontId="87" fillId="0" borderId="0" xfId="271" applyFont="1" applyFill="1" applyAlignment="1">
      <alignment vertical="center"/>
      <protection/>
    </xf>
    <xf numFmtId="0" fontId="87" fillId="0" borderId="0" xfId="271" applyFont="1" applyFill="1" applyAlignment="1">
      <alignment horizontal="right" vertical="center"/>
      <protection/>
    </xf>
    <xf numFmtId="0" fontId="87" fillId="0" borderId="0" xfId="271" applyFont="1" applyFill="1" applyBorder="1" applyAlignment="1">
      <alignment vertical="center"/>
      <protection/>
    </xf>
    <xf numFmtId="0" fontId="40" fillId="0" borderId="0" xfId="248" applyNumberFormat="1" applyFont="1" applyFill="1">
      <alignment vertical="center"/>
      <protection/>
    </xf>
    <xf numFmtId="213" fontId="97" fillId="0" borderId="27" xfId="248" applyNumberFormat="1" applyFont="1" applyFill="1" applyBorder="1" applyAlignment="1">
      <alignment horizontal="center" vertical="center" wrapText="1"/>
      <protection/>
    </xf>
    <xf numFmtId="213" fontId="97" fillId="0" borderId="38" xfId="248" applyNumberFormat="1" applyFont="1" applyFill="1" applyBorder="1" applyAlignment="1">
      <alignment horizontal="center" vertical="center" wrapText="1"/>
      <protection/>
    </xf>
    <xf numFmtId="3" fontId="47" fillId="0" borderId="0" xfId="271" applyNumberFormat="1" applyFont="1" applyFill="1" applyBorder="1" applyAlignment="1">
      <alignment vertical="center"/>
      <protection/>
    </xf>
    <xf numFmtId="41" fontId="97" fillId="0" borderId="0" xfId="217" applyFont="1" applyFill="1" applyBorder="1" applyAlignment="1" applyProtection="1">
      <alignment horizontal="right" vertical="center"/>
      <protection locked="0"/>
    </xf>
    <xf numFmtId="214" fontId="97" fillId="0" borderId="0" xfId="0" applyNumberFormat="1" applyFont="1" applyFill="1" applyBorder="1" applyAlignment="1">
      <alignment horizontal="right" vertical="center"/>
    </xf>
    <xf numFmtId="207" fontId="9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98" fillId="0" borderId="0" xfId="217" applyNumberFormat="1" applyFont="1" applyFill="1" applyBorder="1" applyAlignment="1" applyProtection="1">
      <alignment horizontal="right" vertical="center"/>
      <protection locked="0"/>
    </xf>
    <xf numFmtId="214" fontId="98" fillId="0" borderId="0" xfId="0" applyNumberFormat="1" applyFont="1" applyFill="1" applyBorder="1" applyAlignment="1">
      <alignment horizontal="right" vertical="center"/>
    </xf>
    <xf numFmtId="207" fontId="9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23" xfId="271" applyFont="1" applyFill="1" applyBorder="1" applyAlignment="1">
      <alignment vertical="center"/>
      <protection/>
    </xf>
    <xf numFmtId="3" fontId="47" fillId="0" borderId="10" xfId="271" applyNumberFormat="1" applyFont="1" applyFill="1" applyBorder="1" applyAlignment="1">
      <alignment horizontal="right" vertical="center"/>
      <protection/>
    </xf>
    <xf numFmtId="186" fontId="47" fillId="0" borderId="10" xfId="271" applyNumberFormat="1" applyFont="1" applyFill="1" applyBorder="1" applyAlignment="1">
      <alignment horizontal="right" vertical="center"/>
      <protection/>
    </xf>
    <xf numFmtId="0" fontId="47" fillId="0" borderId="18" xfId="271" applyFont="1" applyFill="1" applyBorder="1" applyAlignment="1">
      <alignment vertical="center" shrinkToFit="1"/>
      <protection/>
    </xf>
    <xf numFmtId="3" fontId="87" fillId="0" borderId="0" xfId="271" applyNumberFormat="1" applyFont="1" applyFill="1" applyAlignment="1">
      <alignment vertical="center"/>
      <protection/>
    </xf>
    <xf numFmtId="3" fontId="87" fillId="0" borderId="0" xfId="271" applyNumberFormat="1" applyFont="1" applyFill="1" applyBorder="1" applyAlignment="1">
      <alignment horizontal="left" vertical="center"/>
      <protection/>
    </xf>
    <xf numFmtId="3" fontId="87" fillId="0" borderId="0" xfId="269" applyNumberFormat="1" applyFont="1" applyFill="1" applyBorder="1" applyAlignment="1">
      <alignment vertical="center"/>
      <protection/>
    </xf>
    <xf numFmtId="0" fontId="87" fillId="0" borderId="0" xfId="269" applyFont="1" applyFill="1" applyAlignment="1">
      <alignment vertical="center"/>
      <protection/>
    </xf>
    <xf numFmtId="0" fontId="87" fillId="0" borderId="0" xfId="269" applyFont="1" applyFill="1" applyBorder="1" applyAlignment="1">
      <alignment vertical="center"/>
      <protection/>
    </xf>
    <xf numFmtId="0" fontId="101" fillId="0" borderId="0" xfId="253" applyFont="1" applyFill="1" applyBorder="1" applyAlignment="1">
      <alignment vertical="center" shrinkToFit="1"/>
      <protection/>
    </xf>
    <xf numFmtId="41" fontId="51" fillId="0" borderId="2" xfId="0" applyNumberFormat="1" applyFont="1" applyFill="1" applyBorder="1" applyAlignment="1" applyProtection="1">
      <alignment horizontal="right" vertical="center"/>
      <protection locked="0"/>
    </xf>
    <xf numFmtId="41" fontId="97" fillId="0" borderId="0" xfId="218" applyFont="1" applyFill="1" applyBorder="1" applyAlignment="1">
      <alignment horizontal="center" vertical="center"/>
    </xf>
    <xf numFmtId="41" fontId="98" fillId="0" borderId="0" xfId="257" applyNumberFormat="1" applyFont="1" applyFill="1" applyBorder="1" applyAlignment="1">
      <alignment horizontal="right" vertical="center"/>
      <protection/>
    </xf>
    <xf numFmtId="0" fontId="98" fillId="0" borderId="2" xfId="257" applyFont="1" applyFill="1" applyBorder="1" applyAlignment="1" applyProtection="1">
      <alignment horizontal="center" vertical="center"/>
      <protection locked="0"/>
    </xf>
    <xf numFmtId="0" fontId="98" fillId="0" borderId="25" xfId="257" applyFont="1" applyFill="1" applyBorder="1" applyAlignment="1" applyProtection="1">
      <alignment horizontal="center" vertical="center"/>
      <protection locked="0"/>
    </xf>
    <xf numFmtId="41" fontId="98" fillId="0" borderId="0" xfId="217" applyFont="1" applyFill="1" applyBorder="1" applyAlignment="1">
      <alignment horizontal="right" vertical="center"/>
    </xf>
    <xf numFmtId="41" fontId="97" fillId="0" borderId="0" xfId="257" applyNumberFormat="1" applyFont="1" applyFill="1" applyBorder="1" applyAlignment="1" quotePrefix="1">
      <alignment horizontal="right" vertical="center"/>
      <protection/>
    </xf>
    <xf numFmtId="0" fontId="97" fillId="0" borderId="2" xfId="257" applyFont="1" applyFill="1" applyBorder="1" applyAlignment="1" applyProtection="1">
      <alignment horizontal="center" vertical="center"/>
      <protection locked="0"/>
    </xf>
    <xf numFmtId="0" fontId="97" fillId="0" borderId="24" xfId="257" applyNumberFormat="1" applyFont="1" applyFill="1" applyBorder="1" applyAlignment="1">
      <alignment horizontal="center" vertical="center"/>
      <protection/>
    </xf>
    <xf numFmtId="41" fontId="98" fillId="0" borderId="10" xfId="266" applyNumberFormat="1" applyFont="1" applyFill="1" applyBorder="1" applyAlignment="1" applyProtection="1">
      <alignment horizontal="right" vertical="center"/>
      <protection locked="0"/>
    </xf>
    <xf numFmtId="41" fontId="98" fillId="0" borderId="10" xfId="0" applyNumberFormat="1" applyFont="1" applyFill="1" applyBorder="1" applyAlignment="1" applyProtection="1">
      <alignment horizontal="right" vertical="center"/>
      <protection locked="0"/>
    </xf>
    <xf numFmtId="41" fontId="98" fillId="0" borderId="10" xfId="0" applyNumberFormat="1" applyFont="1" applyFill="1" applyBorder="1" applyAlignment="1">
      <alignment horizontal="right" vertical="center"/>
    </xf>
    <xf numFmtId="213" fontId="84" fillId="0" borderId="38" xfId="248" applyNumberFormat="1" applyFont="1" applyFill="1" applyBorder="1" applyAlignment="1">
      <alignment horizontal="center" vertical="center" wrapText="1"/>
      <protection/>
    </xf>
    <xf numFmtId="41" fontId="97" fillId="0" borderId="0" xfId="216" applyFont="1" applyFill="1" applyBorder="1" applyAlignment="1" applyProtection="1">
      <alignment horizontal="right" vertical="center" wrapText="1"/>
      <protection locked="0"/>
    </xf>
    <xf numFmtId="41" fontId="98" fillId="0" borderId="0" xfId="216" applyFont="1" applyFill="1" applyBorder="1" applyAlignment="1" applyProtection="1">
      <alignment horizontal="right" vertical="center" shrinkToFit="1"/>
      <protection locked="0"/>
    </xf>
    <xf numFmtId="205" fontId="97" fillId="0" borderId="0" xfId="216" applyNumberFormat="1" applyFont="1" applyFill="1" applyBorder="1" applyAlignment="1" applyProtection="1">
      <alignment horizontal="right" vertical="center" wrapText="1"/>
      <protection locked="0"/>
    </xf>
    <xf numFmtId="205" fontId="98" fillId="0" borderId="0" xfId="216" applyNumberFormat="1" applyFont="1" applyFill="1" applyBorder="1" applyAlignment="1" applyProtection="1">
      <alignment horizontal="right" vertical="center" wrapText="1"/>
      <protection locked="0"/>
    </xf>
    <xf numFmtId="41" fontId="98" fillId="0" borderId="0" xfId="253" applyNumberFormat="1" applyFont="1" applyFill="1" applyBorder="1" applyAlignment="1">
      <alignment horizontal="right" vertical="center" shrinkToFit="1"/>
      <protection/>
    </xf>
    <xf numFmtId="0" fontId="98" fillId="0" borderId="24" xfId="253" applyFont="1" applyFill="1" applyBorder="1" applyAlignment="1" quotePrefix="1">
      <alignment horizontal="center" vertical="center" shrinkToFit="1"/>
      <protection/>
    </xf>
    <xf numFmtId="0" fontId="98" fillId="0" borderId="2" xfId="253" applyFont="1" applyFill="1" applyBorder="1" applyAlignment="1" quotePrefix="1">
      <alignment horizontal="center" vertical="center" shrinkToFit="1"/>
      <protection/>
    </xf>
    <xf numFmtId="49" fontId="97" fillId="0" borderId="24" xfId="274" applyNumberFormat="1" applyFont="1" applyFill="1" applyBorder="1" applyAlignment="1">
      <alignment horizontal="center" vertical="center" wrapText="1"/>
      <protection/>
    </xf>
    <xf numFmtId="49" fontId="97" fillId="0" borderId="0" xfId="274" applyNumberFormat="1" applyFont="1" applyFill="1" applyBorder="1" applyAlignment="1">
      <alignment horizontal="center" vertical="center" wrapText="1"/>
      <protection/>
    </xf>
    <xf numFmtId="49" fontId="97" fillId="0" borderId="0" xfId="274" applyNumberFormat="1" applyFont="1" applyFill="1" applyBorder="1" applyAlignment="1">
      <alignment horizontal="center" vertical="center"/>
      <protection/>
    </xf>
    <xf numFmtId="49" fontId="97" fillId="0" borderId="36" xfId="274" applyNumberFormat="1" applyFont="1" applyFill="1" applyBorder="1" applyAlignment="1">
      <alignment horizontal="center" vertical="center"/>
      <protection/>
    </xf>
    <xf numFmtId="0" fontId="97" fillId="0" borderId="2" xfId="274" applyFont="1" applyFill="1" applyBorder="1" applyAlignment="1">
      <alignment horizontal="center" vertical="center"/>
      <protection/>
    </xf>
    <xf numFmtId="0" fontId="97" fillId="0" borderId="27" xfId="274" applyFont="1" applyFill="1" applyBorder="1" applyAlignment="1">
      <alignment horizontal="center" vertical="center"/>
      <protection/>
    </xf>
    <xf numFmtId="176" fontId="97" fillId="0" borderId="25" xfId="274" applyNumberFormat="1" applyFont="1" applyFill="1" applyBorder="1" applyAlignment="1">
      <alignment horizontal="center" vertical="center" wrapText="1"/>
      <protection/>
    </xf>
    <xf numFmtId="176" fontId="97" fillId="0" borderId="28" xfId="274" applyNumberFormat="1" applyFont="1" applyFill="1" applyBorder="1" applyAlignment="1">
      <alignment horizontal="center" vertical="center" wrapText="1"/>
      <protection/>
    </xf>
    <xf numFmtId="3" fontId="97" fillId="0" borderId="25" xfId="274" applyNumberFormat="1" applyFont="1" applyFill="1" applyBorder="1" applyAlignment="1">
      <alignment horizontal="center" vertical="center"/>
      <protection/>
    </xf>
    <xf numFmtId="3" fontId="97" fillId="0" borderId="28" xfId="274" applyNumberFormat="1" applyFont="1" applyFill="1" applyBorder="1" applyAlignment="1">
      <alignment horizontal="center" vertical="center"/>
      <protection/>
    </xf>
    <xf numFmtId="3" fontId="97" fillId="0" borderId="25" xfId="274" applyNumberFormat="1" applyFont="1" applyFill="1" applyBorder="1" applyAlignment="1">
      <alignment horizontal="center" vertical="center" wrapText="1"/>
      <protection/>
    </xf>
    <xf numFmtId="3" fontId="97" fillId="0" borderId="28" xfId="274" applyNumberFormat="1" applyFont="1" applyFill="1" applyBorder="1" applyAlignment="1">
      <alignment horizontal="center" vertical="center" wrapText="1"/>
      <protection/>
    </xf>
    <xf numFmtId="0" fontId="97" fillId="0" borderId="24" xfId="274" applyFont="1" applyFill="1" applyBorder="1" applyAlignment="1">
      <alignment horizontal="center" vertical="center"/>
      <protection/>
    </xf>
    <xf numFmtId="0" fontId="97" fillId="0" borderId="26" xfId="274" applyFont="1" applyFill="1" applyBorder="1" applyAlignment="1">
      <alignment horizontal="center" vertical="center"/>
      <protection/>
    </xf>
    <xf numFmtId="0" fontId="97" fillId="0" borderId="25" xfId="274" applyFont="1" applyFill="1" applyBorder="1" applyAlignment="1">
      <alignment horizontal="center" vertical="center"/>
      <protection/>
    </xf>
    <xf numFmtId="0" fontId="97" fillId="0" borderId="28" xfId="274" applyFont="1" applyFill="1" applyBorder="1" applyAlignment="1">
      <alignment horizontal="center" vertical="center"/>
      <protection/>
    </xf>
    <xf numFmtId="0" fontId="97" fillId="0" borderId="19" xfId="274" applyFont="1" applyFill="1" applyBorder="1" applyAlignment="1">
      <alignment horizontal="center" vertical="center"/>
      <protection/>
    </xf>
    <xf numFmtId="3" fontId="97" fillId="0" borderId="20" xfId="274" applyNumberFormat="1" applyFont="1" applyFill="1" applyBorder="1" applyAlignment="1">
      <alignment horizontal="center" vertical="center"/>
      <protection/>
    </xf>
    <xf numFmtId="3" fontId="97" fillId="0" borderId="2" xfId="274" applyNumberFormat="1" applyFont="1" applyFill="1" applyBorder="1" applyAlignment="1">
      <alignment horizontal="center" vertical="center"/>
      <protection/>
    </xf>
    <xf numFmtId="0" fontId="97" fillId="0" borderId="20" xfId="274" applyFont="1" applyFill="1" applyBorder="1" applyAlignment="1">
      <alignment horizontal="center" vertical="center"/>
      <protection/>
    </xf>
    <xf numFmtId="0" fontId="97" fillId="0" borderId="19" xfId="263" applyFont="1" applyFill="1" applyBorder="1" applyAlignment="1">
      <alignment horizontal="center" vertical="center" wrapText="1" shrinkToFit="1"/>
      <protection/>
    </xf>
    <xf numFmtId="0" fontId="97" fillId="0" borderId="24" xfId="263" applyFont="1" applyFill="1" applyBorder="1" applyAlignment="1">
      <alignment horizontal="center" vertical="center" wrapText="1" shrinkToFit="1"/>
      <protection/>
    </xf>
    <xf numFmtId="0" fontId="97" fillId="0" borderId="26" xfId="263" applyFont="1" applyFill="1" applyBorder="1" applyAlignment="1">
      <alignment horizontal="center" vertical="center" wrapText="1" shrinkToFit="1"/>
      <protection/>
    </xf>
    <xf numFmtId="0" fontId="97" fillId="0" borderId="20" xfId="263" applyFont="1" applyFill="1" applyBorder="1" applyAlignment="1">
      <alignment horizontal="center" vertical="center" wrapText="1" shrinkToFit="1"/>
      <protection/>
    </xf>
    <xf numFmtId="0" fontId="97" fillId="0" borderId="2" xfId="263" applyFont="1" applyFill="1" applyBorder="1" applyAlignment="1">
      <alignment horizontal="center" vertical="center" wrapText="1" shrinkToFit="1"/>
      <protection/>
    </xf>
    <xf numFmtId="0" fontId="97" fillId="0" borderId="27" xfId="263" applyFont="1" applyFill="1" applyBorder="1" applyAlignment="1">
      <alignment horizontal="center" vertical="center" wrapText="1" shrinkToFit="1"/>
      <protection/>
    </xf>
    <xf numFmtId="3" fontId="49" fillId="0" borderId="0" xfId="263" applyNumberFormat="1" applyFont="1" applyFill="1" applyAlignment="1">
      <alignment horizontal="center" vertical="center" shrinkToFit="1"/>
      <protection/>
    </xf>
    <xf numFmtId="0" fontId="49" fillId="0" borderId="0" xfId="263" applyFont="1" applyFill="1" applyAlignment="1">
      <alignment horizontal="center" vertical="center"/>
      <protection/>
    </xf>
    <xf numFmtId="0" fontId="97" fillId="0" borderId="19" xfId="273" applyFont="1" applyFill="1" applyBorder="1" applyAlignment="1">
      <alignment horizontal="center" vertical="center" wrapText="1"/>
      <protection/>
    </xf>
    <xf numFmtId="0" fontId="97" fillId="0" borderId="24" xfId="273" applyFont="1" applyFill="1" applyBorder="1" applyAlignment="1">
      <alignment horizontal="center" vertical="center" wrapText="1"/>
      <protection/>
    </xf>
    <xf numFmtId="0" fontId="97" fillId="0" borderId="26" xfId="273" applyFont="1" applyFill="1" applyBorder="1" applyAlignment="1">
      <alignment horizontal="center" vertical="center" wrapText="1"/>
      <protection/>
    </xf>
    <xf numFmtId="0" fontId="97" fillId="0" borderId="20" xfId="273" applyFont="1" applyFill="1" applyBorder="1" applyAlignment="1">
      <alignment horizontal="center" vertical="center" wrapText="1"/>
      <protection/>
    </xf>
    <xf numFmtId="0" fontId="97" fillId="0" borderId="2" xfId="273" applyFont="1" applyFill="1" applyBorder="1" applyAlignment="1">
      <alignment horizontal="center" vertical="center" wrapText="1"/>
      <protection/>
    </xf>
    <xf numFmtId="0" fontId="97" fillId="0" borderId="27" xfId="273" applyFont="1" applyFill="1" applyBorder="1" applyAlignment="1">
      <alignment horizontal="center" vertical="center" wrapText="1"/>
      <protection/>
    </xf>
    <xf numFmtId="3" fontId="85" fillId="0" borderId="33" xfId="273" applyNumberFormat="1" applyFont="1" applyFill="1" applyBorder="1" applyAlignment="1">
      <alignment horizontal="center" vertical="center"/>
      <protection/>
    </xf>
    <xf numFmtId="3" fontId="97" fillId="0" borderId="25" xfId="273" applyNumberFormat="1" applyFont="1" applyFill="1" applyBorder="1" applyAlignment="1">
      <alignment horizontal="center" vertical="center"/>
      <protection/>
    </xf>
    <xf numFmtId="3" fontId="97" fillId="0" borderId="33" xfId="273" applyNumberFormat="1" applyFont="1" applyFill="1" applyBorder="1" applyAlignment="1">
      <alignment horizontal="center" vertical="center"/>
      <protection/>
    </xf>
    <xf numFmtId="3" fontId="84" fillId="0" borderId="33" xfId="273" applyNumberFormat="1" applyFont="1" applyFill="1" applyBorder="1" applyAlignment="1">
      <alignment horizontal="center" vertical="center"/>
      <protection/>
    </xf>
    <xf numFmtId="3" fontId="84" fillId="0" borderId="31" xfId="273" applyNumberFormat="1" applyFont="1" applyFill="1" applyBorder="1" applyAlignment="1">
      <alignment horizontal="center" vertical="center"/>
      <protection/>
    </xf>
    <xf numFmtId="3" fontId="97" fillId="0" borderId="30" xfId="27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3" fontId="97" fillId="0" borderId="29" xfId="268" applyNumberFormat="1" applyFont="1" applyFill="1" applyBorder="1" applyAlignment="1">
      <alignment horizontal="center" vertical="center" wrapText="1"/>
      <protection/>
    </xf>
    <xf numFmtId="3" fontId="97" fillId="0" borderId="26" xfId="268" applyNumberFormat="1" applyFont="1" applyFill="1" applyBorder="1" applyAlignment="1">
      <alignment horizontal="center" vertical="center" wrapText="1"/>
      <protection/>
    </xf>
    <xf numFmtId="3" fontId="97" fillId="0" borderId="37" xfId="268" applyNumberFormat="1" applyFont="1" applyFill="1" applyBorder="1" applyAlignment="1">
      <alignment horizontal="center" vertical="center" wrapText="1"/>
      <protection/>
    </xf>
    <xf numFmtId="3" fontId="97" fillId="0" borderId="27" xfId="268" applyNumberFormat="1" applyFont="1" applyFill="1" applyBorder="1" applyAlignment="1">
      <alignment horizontal="center" vertical="center" wrapText="1"/>
      <protection/>
    </xf>
    <xf numFmtId="3" fontId="6" fillId="0" borderId="0" xfId="262" applyNumberFormat="1" applyFont="1" applyFill="1" applyBorder="1" applyAlignment="1">
      <alignment horizontal="left" vertical="center"/>
    </xf>
    <xf numFmtId="0" fontId="49" fillId="0" borderId="0" xfId="264" applyFont="1" applyFill="1" applyAlignment="1">
      <alignment horizontal="center" vertical="center"/>
      <protection/>
    </xf>
    <xf numFmtId="3" fontId="49" fillId="0" borderId="0" xfId="264" applyNumberFormat="1" applyFont="1" applyFill="1" applyAlignment="1">
      <alignment horizontal="center" vertical="center"/>
      <protection/>
    </xf>
    <xf numFmtId="0" fontId="97" fillId="0" borderId="20" xfId="264" applyFont="1" applyFill="1" applyBorder="1" applyAlignment="1">
      <alignment horizontal="center" vertical="center"/>
      <protection/>
    </xf>
    <xf numFmtId="0" fontId="97" fillId="0" borderId="2" xfId="264" applyFont="1" applyFill="1" applyBorder="1" applyAlignment="1">
      <alignment horizontal="center" vertical="center"/>
      <protection/>
    </xf>
    <xf numFmtId="0" fontId="97" fillId="0" borderId="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horizontal="center" vertical="center"/>
    </xf>
    <xf numFmtId="0" fontId="97" fillId="0" borderId="19" xfId="264" applyFont="1" applyFill="1" applyBorder="1" applyAlignment="1">
      <alignment horizontal="center" vertical="center"/>
      <protection/>
    </xf>
    <xf numFmtId="0" fontId="97" fillId="0" borderId="24" xfId="264" applyFont="1" applyFill="1" applyBorder="1" applyAlignment="1">
      <alignment horizontal="center" vertical="center"/>
      <protection/>
    </xf>
    <xf numFmtId="0" fontId="97" fillId="0" borderId="24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3" fontId="85" fillId="0" borderId="21" xfId="264" applyNumberFormat="1" applyFont="1" applyFill="1" applyBorder="1" applyAlignment="1">
      <alignment horizontal="center" vertical="center"/>
      <protection/>
    </xf>
    <xf numFmtId="3" fontId="97" fillId="0" borderId="25" xfId="264" applyNumberFormat="1" applyFont="1" applyFill="1" applyBorder="1" applyAlignment="1">
      <alignment horizontal="center" vertical="center"/>
      <protection/>
    </xf>
    <xf numFmtId="3" fontId="84" fillId="0" borderId="20" xfId="264" applyNumberFormat="1" applyFont="1" applyFill="1" applyBorder="1" applyAlignment="1">
      <alignment horizontal="center" vertical="center"/>
      <protection/>
    </xf>
    <xf numFmtId="3" fontId="97" fillId="0" borderId="25" xfId="264" applyNumberFormat="1" applyFont="1" applyFill="1" applyBorder="1" applyAlignment="1">
      <alignment horizontal="center" vertical="center" wrapText="1"/>
      <protection/>
    </xf>
    <xf numFmtId="3" fontId="97" fillId="0" borderId="28" xfId="264" applyNumberFormat="1" applyFont="1" applyFill="1" applyBorder="1" applyAlignment="1">
      <alignment horizontal="center" vertical="center"/>
      <protection/>
    </xf>
    <xf numFmtId="3" fontId="97" fillId="0" borderId="33" xfId="253" applyNumberFormat="1" applyFont="1" applyFill="1" applyBorder="1" applyAlignment="1">
      <alignment horizontal="center" vertical="center"/>
      <protection/>
    </xf>
    <xf numFmtId="3" fontId="97" fillId="0" borderId="25" xfId="253" applyNumberFormat="1" applyFont="1" applyFill="1" applyBorder="1" applyAlignment="1">
      <alignment horizontal="center" vertical="center"/>
      <protection/>
    </xf>
    <xf numFmtId="3" fontId="97" fillId="0" borderId="28" xfId="253" applyNumberFormat="1" applyFont="1" applyFill="1" applyBorder="1" applyAlignment="1">
      <alignment horizontal="center" vertical="center"/>
      <protection/>
    </xf>
    <xf numFmtId="0" fontId="97" fillId="0" borderId="20" xfId="253" applyFont="1" applyFill="1" applyBorder="1" applyAlignment="1">
      <alignment horizontal="center" vertical="center"/>
      <protection/>
    </xf>
    <xf numFmtId="0" fontId="97" fillId="0" borderId="2" xfId="253" applyFont="1" applyFill="1" applyBorder="1" applyAlignment="1">
      <alignment horizontal="center" vertical="center"/>
      <protection/>
    </xf>
    <xf numFmtId="0" fontId="97" fillId="0" borderId="27" xfId="253" applyFont="1" applyFill="1" applyBorder="1" applyAlignment="1">
      <alignment horizontal="center" vertical="center"/>
      <protection/>
    </xf>
    <xf numFmtId="0" fontId="6" fillId="0" borderId="0" xfId="265" applyFont="1" applyFill="1" applyAlignment="1">
      <alignment vertical="center"/>
      <protection/>
    </xf>
    <xf numFmtId="0" fontId="97" fillId="0" borderId="19" xfId="253" applyFont="1" applyFill="1" applyBorder="1" applyAlignment="1">
      <alignment horizontal="center" vertical="center"/>
      <protection/>
    </xf>
    <xf numFmtId="0" fontId="97" fillId="0" borderId="24" xfId="253" applyFont="1" applyFill="1" applyBorder="1" applyAlignment="1">
      <alignment horizontal="center" vertical="center"/>
      <protection/>
    </xf>
    <xf numFmtId="0" fontId="97" fillId="0" borderId="26" xfId="253" applyFont="1" applyFill="1" applyBorder="1" applyAlignment="1">
      <alignment horizontal="center" vertical="center"/>
      <protection/>
    </xf>
    <xf numFmtId="3" fontId="99" fillId="0" borderId="33" xfId="253" applyNumberFormat="1" applyFont="1" applyFill="1" applyBorder="1" applyAlignment="1">
      <alignment horizontal="center" vertical="center" wrapText="1"/>
      <protection/>
    </xf>
    <xf numFmtId="3" fontId="99" fillId="0" borderId="25" xfId="253" applyNumberFormat="1" applyFont="1" applyFill="1" applyBorder="1" applyAlignment="1">
      <alignment horizontal="center" vertical="center" wrapText="1"/>
      <protection/>
    </xf>
    <xf numFmtId="3" fontId="97" fillId="0" borderId="21" xfId="253" applyNumberFormat="1" applyFont="1" applyFill="1" applyBorder="1" applyAlignment="1">
      <alignment horizontal="center" vertical="center"/>
      <protection/>
    </xf>
    <xf numFmtId="3" fontId="97" fillId="0" borderId="25" xfId="253" applyNumberFormat="1" applyFont="1" applyFill="1" applyBorder="1" applyAlignment="1">
      <alignment horizontal="center" vertical="center" wrapText="1"/>
      <protection/>
    </xf>
    <xf numFmtId="3" fontId="97" fillId="0" borderId="28" xfId="253" applyNumberFormat="1" applyFont="1" applyFill="1" applyBorder="1" applyAlignment="1">
      <alignment horizontal="center" vertical="center" wrapText="1"/>
      <protection/>
    </xf>
    <xf numFmtId="0" fontId="99" fillId="0" borderId="33" xfId="253" applyFont="1" applyFill="1" applyBorder="1" applyAlignment="1">
      <alignment horizontal="center" vertical="center" shrinkToFit="1"/>
      <protection/>
    </xf>
    <xf numFmtId="0" fontId="99" fillId="0" borderId="25" xfId="253" applyFont="1" applyFill="1" applyBorder="1" applyAlignment="1">
      <alignment horizontal="center" vertical="center" shrinkToFit="1"/>
      <protection/>
    </xf>
    <xf numFmtId="0" fontId="99" fillId="0" borderId="28" xfId="253" applyFont="1" applyFill="1" applyBorder="1" applyAlignment="1">
      <alignment horizontal="center" vertical="center" shrinkToFit="1"/>
      <protection/>
    </xf>
    <xf numFmtId="0" fontId="97" fillId="0" borderId="33" xfId="253" applyFont="1" applyFill="1" applyBorder="1" applyAlignment="1">
      <alignment horizontal="center" vertical="center" wrapText="1" shrinkToFit="1"/>
      <protection/>
    </xf>
    <xf numFmtId="0" fontId="97" fillId="0" borderId="25" xfId="253" applyFont="1" applyFill="1" applyBorder="1" applyAlignment="1">
      <alignment horizontal="center" vertical="center" shrinkToFit="1"/>
      <protection/>
    </xf>
    <xf numFmtId="0" fontId="97" fillId="0" borderId="25" xfId="253" applyFont="1" applyFill="1" applyBorder="1" applyAlignment="1">
      <alignment horizontal="center" vertical="center" wrapText="1" shrinkToFit="1"/>
      <protection/>
    </xf>
    <xf numFmtId="0" fontId="97" fillId="0" borderId="28" xfId="253" applyFont="1" applyFill="1" applyBorder="1" applyAlignment="1">
      <alignment horizontal="center" vertical="center" shrinkToFit="1"/>
      <protection/>
    </xf>
    <xf numFmtId="0" fontId="97" fillId="0" borderId="33" xfId="253" applyFont="1" applyFill="1" applyBorder="1" applyAlignment="1">
      <alignment horizontal="center" vertical="center" shrinkToFit="1"/>
      <protection/>
    </xf>
    <xf numFmtId="0" fontId="49" fillId="0" borderId="0" xfId="253" applyFont="1" applyFill="1" applyAlignment="1">
      <alignment horizontal="center" vertical="center"/>
      <protection/>
    </xf>
    <xf numFmtId="3" fontId="49" fillId="0" borderId="0" xfId="253" applyNumberFormat="1" applyFont="1" applyFill="1" applyAlignment="1">
      <alignment horizontal="center" vertical="center"/>
      <protection/>
    </xf>
    <xf numFmtId="3" fontId="97" fillId="0" borderId="33" xfId="253" applyNumberFormat="1" applyFont="1" applyFill="1" applyBorder="1" applyAlignment="1">
      <alignment horizontal="center" vertical="center" shrinkToFit="1"/>
      <protection/>
    </xf>
    <xf numFmtId="3" fontId="97" fillId="0" borderId="25" xfId="253" applyNumberFormat="1" applyFont="1" applyFill="1" applyBorder="1" applyAlignment="1">
      <alignment horizontal="center" vertical="center" shrinkToFit="1"/>
      <protection/>
    </xf>
    <xf numFmtId="3" fontId="97" fillId="0" borderId="28" xfId="253" applyNumberFormat="1" applyFont="1" applyFill="1" applyBorder="1" applyAlignment="1">
      <alignment horizontal="center" vertical="center" shrinkToFit="1"/>
      <protection/>
    </xf>
    <xf numFmtId="0" fontId="97" fillId="0" borderId="0" xfId="263" applyNumberFormat="1" applyFont="1" applyFill="1" applyBorder="1" applyAlignment="1">
      <alignment horizontal="center" vertical="center"/>
      <protection/>
    </xf>
    <xf numFmtId="0" fontId="97" fillId="0" borderId="0" xfId="263" applyFont="1" applyFill="1" applyBorder="1" applyAlignment="1" applyProtection="1">
      <alignment horizontal="center" vertical="center"/>
      <protection locked="0"/>
    </xf>
    <xf numFmtId="0" fontId="98" fillId="0" borderId="0" xfId="263" applyNumberFormat="1" applyFont="1" applyFill="1" applyBorder="1" applyAlignment="1">
      <alignment horizontal="center" vertical="center"/>
      <protection/>
    </xf>
    <xf numFmtId="0" fontId="98" fillId="0" borderId="0" xfId="263" applyFont="1" applyFill="1" applyBorder="1" applyAlignment="1" applyProtection="1">
      <alignment horizontal="center" vertical="center"/>
      <protection locked="0"/>
    </xf>
    <xf numFmtId="0" fontId="97" fillId="0" borderId="19" xfId="266" applyFont="1" applyFill="1" applyBorder="1" applyAlignment="1">
      <alignment horizontal="center" vertical="center"/>
      <protection/>
    </xf>
    <xf numFmtId="0" fontId="97" fillId="0" borderId="24" xfId="266" applyFont="1" applyFill="1" applyBorder="1" applyAlignment="1">
      <alignment horizontal="center" vertical="center"/>
      <protection/>
    </xf>
    <xf numFmtId="3" fontId="84" fillId="0" borderId="21" xfId="266" applyNumberFormat="1" applyFont="1" applyFill="1" applyBorder="1" applyAlignment="1">
      <alignment horizontal="center" vertical="center"/>
      <protection/>
    </xf>
    <xf numFmtId="3" fontId="97" fillId="0" borderId="25" xfId="266" applyNumberFormat="1" applyFont="1" applyFill="1" applyBorder="1" applyAlignment="1">
      <alignment horizontal="center" vertical="center"/>
      <protection/>
    </xf>
    <xf numFmtId="3" fontId="97" fillId="0" borderId="28" xfId="266" applyNumberFormat="1" applyFont="1" applyFill="1" applyBorder="1" applyAlignment="1">
      <alignment horizontal="center" vertical="center"/>
      <protection/>
    </xf>
    <xf numFmtId="0" fontId="97" fillId="0" borderId="20" xfId="266" applyFont="1" applyFill="1" applyBorder="1" applyAlignment="1">
      <alignment horizontal="center" vertical="center"/>
      <protection/>
    </xf>
    <xf numFmtId="0" fontId="97" fillId="0" borderId="2" xfId="266" applyFont="1" applyFill="1" applyBorder="1" applyAlignment="1">
      <alignment horizontal="center" vertical="center"/>
      <protection/>
    </xf>
    <xf numFmtId="3" fontId="85" fillId="0" borderId="21" xfId="266" applyNumberFormat="1" applyFont="1" applyFill="1" applyBorder="1" applyAlignment="1">
      <alignment horizontal="center" vertical="center"/>
      <protection/>
    </xf>
    <xf numFmtId="3" fontId="97" fillId="0" borderId="25" xfId="266" applyNumberFormat="1" applyFont="1" applyFill="1" applyBorder="1" applyAlignment="1">
      <alignment horizontal="center" vertical="center" wrapText="1"/>
      <protection/>
    </xf>
    <xf numFmtId="3" fontId="97" fillId="0" borderId="28" xfId="266" applyNumberFormat="1" applyFont="1" applyFill="1" applyBorder="1" applyAlignment="1">
      <alignment horizontal="center" vertical="center" wrapText="1"/>
      <protection/>
    </xf>
    <xf numFmtId="3" fontId="97" fillId="0" borderId="21" xfId="266" applyNumberFormat="1" applyFont="1" applyFill="1" applyBorder="1" applyAlignment="1">
      <alignment horizontal="center" vertical="center"/>
      <protection/>
    </xf>
    <xf numFmtId="0" fontId="97" fillId="0" borderId="19" xfId="267" applyFont="1" applyFill="1" applyBorder="1" applyAlignment="1">
      <alignment horizontal="center" vertical="center"/>
      <protection/>
    </xf>
    <xf numFmtId="0" fontId="97" fillId="0" borderId="24" xfId="267" applyFont="1" applyFill="1" applyBorder="1" applyAlignment="1">
      <alignment horizontal="center" vertical="center"/>
      <protection/>
    </xf>
    <xf numFmtId="3" fontId="97" fillId="0" borderId="21" xfId="267" applyNumberFormat="1" applyFont="1" applyFill="1" applyBorder="1" applyAlignment="1">
      <alignment horizontal="center" vertical="center"/>
      <protection/>
    </xf>
    <xf numFmtId="3" fontId="97" fillId="0" borderId="25" xfId="267" applyNumberFormat="1" applyFont="1" applyFill="1" applyBorder="1" applyAlignment="1">
      <alignment horizontal="center" vertical="center"/>
      <protection/>
    </xf>
    <xf numFmtId="0" fontId="97" fillId="0" borderId="20" xfId="267" applyFont="1" applyFill="1" applyBorder="1" applyAlignment="1">
      <alignment horizontal="center" vertical="center"/>
      <protection/>
    </xf>
    <xf numFmtId="0" fontId="97" fillId="0" borderId="2" xfId="267" applyFont="1" applyFill="1" applyBorder="1" applyAlignment="1">
      <alignment horizontal="center" vertical="center"/>
      <protection/>
    </xf>
    <xf numFmtId="3" fontId="97" fillId="0" borderId="28" xfId="267" applyNumberFormat="1" applyFont="1" applyFill="1" applyBorder="1" applyAlignment="1">
      <alignment horizontal="center" vertical="center"/>
      <protection/>
    </xf>
    <xf numFmtId="3" fontId="97" fillId="0" borderId="25" xfId="267" applyNumberFormat="1" applyFont="1" applyFill="1" applyBorder="1" applyAlignment="1">
      <alignment horizontal="center" vertical="center" wrapText="1"/>
      <protection/>
    </xf>
    <xf numFmtId="3" fontId="97" fillId="0" borderId="28" xfId="267" applyNumberFormat="1" applyFont="1" applyFill="1" applyBorder="1" applyAlignment="1">
      <alignment horizontal="center" vertical="center" wrapText="1"/>
      <protection/>
    </xf>
    <xf numFmtId="213" fontId="84" fillId="0" borderId="20" xfId="248" applyNumberFormat="1" applyFont="1" applyFill="1" applyBorder="1" applyAlignment="1">
      <alignment horizontal="center" vertical="center" wrapText="1"/>
      <protection/>
    </xf>
    <xf numFmtId="213" fontId="97" fillId="0" borderId="27" xfId="248" applyNumberFormat="1" applyFont="1" applyFill="1" applyBorder="1" applyAlignment="1">
      <alignment horizontal="center" vertical="center" wrapText="1"/>
      <protection/>
    </xf>
    <xf numFmtId="213" fontId="97" fillId="0" borderId="22" xfId="248" applyNumberFormat="1" applyFont="1" applyFill="1" applyBorder="1" applyAlignment="1">
      <alignment horizontal="center" vertical="center" wrapText="1"/>
      <protection/>
    </xf>
    <xf numFmtId="0" fontId="97" fillId="0" borderId="20" xfId="0" applyFont="1" applyFill="1" applyBorder="1" applyAlignment="1">
      <alignment horizontal="center" vertical="center"/>
    </xf>
    <xf numFmtId="184" fontId="97" fillId="0" borderId="21" xfId="241" applyNumberFormat="1" applyFont="1" applyFill="1" applyBorder="1" applyAlignment="1">
      <alignment horizontal="center" vertical="center" wrapText="1"/>
    </xf>
    <xf numFmtId="184" fontId="97" fillId="0" borderId="28" xfId="241" applyNumberFormat="1" applyFont="1" applyFill="1" applyBorder="1" applyAlignment="1">
      <alignment horizontal="center" vertical="center" wrapText="1"/>
    </xf>
    <xf numFmtId="0" fontId="49" fillId="0" borderId="0" xfId="271" applyFont="1" applyFill="1" applyAlignment="1">
      <alignment horizontal="center" vertical="center"/>
      <protection/>
    </xf>
    <xf numFmtId="3" fontId="49" fillId="0" borderId="0" xfId="271" applyNumberFormat="1" applyFont="1" applyFill="1" applyAlignment="1">
      <alignment horizontal="center" vertical="center"/>
      <protection/>
    </xf>
    <xf numFmtId="3" fontId="84" fillId="0" borderId="20" xfId="271" applyNumberFormat="1" applyFont="1" applyFill="1" applyBorder="1" applyAlignment="1">
      <alignment horizontal="center" vertical="center"/>
      <protection/>
    </xf>
    <xf numFmtId="3" fontId="97" fillId="0" borderId="22" xfId="271" applyNumberFormat="1" applyFont="1" applyFill="1" applyBorder="1" applyAlignment="1">
      <alignment horizontal="center" vertical="center"/>
      <protection/>
    </xf>
    <xf numFmtId="3" fontId="97" fillId="0" borderId="19" xfId="271" applyNumberFormat="1" applyFont="1" applyFill="1" applyBorder="1" applyAlignment="1">
      <alignment horizontal="center" vertical="center"/>
      <protection/>
    </xf>
    <xf numFmtId="3" fontId="97" fillId="0" borderId="27" xfId="271" applyNumberFormat="1" applyFont="1" applyFill="1" applyBorder="1" applyAlignment="1">
      <alignment horizontal="center" vertical="center"/>
      <protection/>
    </xf>
    <xf numFmtId="3" fontId="97" fillId="0" borderId="36" xfId="271" applyNumberFormat="1" applyFont="1" applyFill="1" applyBorder="1" applyAlignment="1">
      <alignment horizontal="center" vertical="center"/>
      <protection/>
    </xf>
    <xf numFmtId="3" fontId="97" fillId="0" borderId="26" xfId="271" applyNumberFormat="1" applyFont="1" applyFill="1" applyBorder="1" applyAlignment="1">
      <alignment horizontal="center" vertical="center"/>
      <protection/>
    </xf>
    <xf numFmtId="3" fontId="97" fillId="0" borderId="20" xfId="271" applyNumberFormat="1" applyFont="1" applyFill="1" applyBorder="1" applyAlignment="1">
      <alignment horizontal="center" vertical="center"/>
      <protection/>
    </xf>
    <xf numFmtId="0" fontId="47" fillId="0" borderId="0" xfId="271" applyFont="1" applyFill="1" applyBorder="1" applyAlignment="1">
      <alignment horizontal="right" vertical="center" shrinkToFit="1"/>
      <protection/>
    </xf>
    <xf numFmtId="0" fontId="99" fillId="0" borderId="19" xfId="271" applyFont="1" applyFill="1" applyBorder="1" applyAlignment="1">
      <alignment horizontal="center" vertical="center" wrapText="1"/>
      <protection/>
    </xf>
    <xf numFmtId="0" fontId="97" fillId="0" borderId="24" xfId="271" applyFont="1" applyFill="1" applyBorder="1" applyAlignment="1">
      <alignment horizontal="center" vertical="center" wrapText="1"/>
      <protection/>
    </xf>
    <xf numFmtId="0" fontId="97" fillId="0" borderId="26" xfId="271" applyFont="1" applyFill="1" applyBorder="1" applyAlignment="1">
      <alignment horizontal="center" vertical="center" wrapText="1"/>
      <protection/>
    </xf>
    <xf numFmtId="0" fontId="97" fillId="0" borderId="20" xfId="271" applyFont="1" applyFill="1" applyBorder="1" applyAlignment="1">
      <alignment horizontal="center" vertical="center" wrapText="1" shrinkToFit="1"/>
      <protection/>
    </xf>
    <xf numFmtId="0" fontId="97" fillId="0" borderId="2" xfId="271" applyFont="1" applyFill="1" applyBorder="1" applyAlignment="1">
      <alignment horizontal="center" vertical="center" wrapText="1" shrinkToFit="1"/>
      <protection/>
    </xf>
    <xf numFmtId="0" fontId="97" fillId="0" borderId="27" xfId="271" applyFont="1" applyFill="1" applyBorder="1" applyAlignment="1">
      <alignment horizontal="center" vertical="center" wrapText="1" shrinkToFit="1"/>
      <protection/>
    </xf>
    <xf numFmtId="0" fontId="47" fillId="0" borderId="0" xfId="269" applyFont="1" applyFill="1" applyBorder="1" applyAlignment="1">
      <alignment horizontal="left" vertical="center"/>
      <protection/>
    </xf>
    <xf numFmtId="49" fontId="97" fillId="0" borderId="19" xfId="269" applyNumberFormat="1" applyFont="1" applyFill="1" applyBorder="1" applyAlignment="1">
      <alignment horizontal="center" vertical="center" wrapText="1"/>
      <protection/>
    </xf>
    <xf numFmtId="0" fontId="97" fillId="0" borderId="24" xfId="0" applyFont="1" applyFill="1" applyBorder="1" applyAlignment="1">
      <alignment/>
    </xf>
    <xf numFmtId="0" fontId="97" fillId="0" borderId="26" xfId="0" applyFont="1" applyFill="1" applyBorder="1" applyAlignment="1">
      <alignment/>
    </xf>
    <xf numFmtId="49" fontId="97" fillId="0" borderId="6" xfId="269" applyNumberFormat="1" applyFont="1" applyFill="1" applyBorder="1" applyAlignment="1">
      <alignment horizontal="center" vertical="center"/>
      <protection/>
    </xf>
    <xf numFmtId="0" fontId="97" fillId="0" borderId="6" xfId="0" applyFont="1" applyFill="1" applyBorder="1" applyAlignment="1">
      <alignment horizontal="center" vertical="center"/>
    </xf>
    <xf numFmtId="0" fontId="97" fillId="0" borderId="34" xfId="0" applyFont="1" applyFill="1" applyBorder="1" applyAlignment="1">
      <alignment horizontal="center" vertical="center"/>
    </xf>
    <xf numFmtId="49" fontId="97" fillId="0" borderId="38" xfId="269" applyNumberFormat="1" applyFont="1" applyFill="1" applyBorder="1" applyAlignment="1">
      <alignment horizontal="center" vertical="center"/>
      <protection/>
    </xf>
    <xf numFmtId="0" fontId="47" fillId="0" borderId="0" xfId="269" applyFont="1" applyFill="1" applyBorder="1" applyAlignment="1">
      <alignment horizontal="right" vertical="center"/>
      <protection/>
    </xf>
    <xf numFmtId="0" fontId="47" fillId="0" borderId="0" xfId="0" applyFont="1" applyFill="1" applyBorder="1" applyAlignment="1">
      <alignment horizontal="right" vertical="center"/>
    </xf>
    <xf numFmtId="49" fontId="97" fillId="0" borderId="34" xfId="269" applyNumberFormat="1" applyFont="1" applyFill="1" applyBorder="1" applyAlignment="1">
      <alignment horizontal="center" vertical="center"/>
      <protection/>
    </xf>
    <xf numFmtId="0" fontId="97" fillId="0" borderId="32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7" fillId="0" borderId="33" xfId="269" applyNumberFormat="1" applyFont="1" applyFill="1" applyBorder="1" applyAlignment="1">
      <alignment horizontal="center" vertical="center" wrapText="1"/>
      <protection/>
    </xf>
    <xf numFmtId="49" fontId="97" fillId="0" borderId="25" xfId="269" applyNumberFormat="1" applyFont="1" applyFill="1" applyBorder="1" applyAlignment="1">
      <alignment horizontal="center" vertical="center"/>
      <protection/>
    </xf>
    <xf numFmtId="49" fontId="97" fillId="0" borderId="22" xfId="269" applyNumberFormat="1" applyFont="1" applyFill="1" applyBorder="1" applyAlignment="1">
      <alignment horizontal="left" vertical="center"/>
      <protection/>
    </xf>
    <xf numFmtId="49" fontId="97" fillId="0" borderId="19" xfId="269" applyNumberFormat="1" applyFont="1" applyFill="1" applyBorder="1" applyAlignment="1">
      <alignment horizontal="left" vertical="center"/>
      <protection/>
    </xf>
    <xf numFmtId="49" fontId="97" fillId="0" borderId="31" xfId="269" applyNumberFormat="1" applyFont="1" applyFill="1" applyBorder="1" applyAlignment="1">
      <alignment horizontal="center" vertical="center"/>
      <protection/>
    </xf>
    <xf numFmtId="0" fontId="97" fillId="0" borderId="32" xfId="0" applyFont="1" applyFill="1" applyBorder="1" applyAlignment="1">
      <alignment/>
    </xf>
    <xf numFmtId="0" fontId="49" fillId="0" borderId="0" xfId="269" applyFont="1" applyFill="1" applyAlignment="1">
      <alignment horizontal="center" vertical="center"/>
      <protection/>
    </xf>
    <xf numFmtId="0" fontId="52" fillId="0" borderId="0" xfId="0" applyFont="1" applyFill="1" applyAlignment="1">
      <alignment vertical="center"/>
    </xf>
    <xf numFmtId="3" fontId="49" fillId="0" borderId="0" xfId="269" applyNumberFormat="1" applyFont="1" applyFill="1" applyAlignment="1">
      <alignment horizontal="center" vertical="center"/>
      <protection/>
    </xf>
    <xf numFmtId="49" fontId="97" fillId="0" borderId="24" xfId="269" applyNumberFormat="1" applyFont="1" applyFill="1" applyBorder="1" applyAlignment="1">
      <alignment horizontal="center" vertical="center"/>
      <protection/>
    </xf>
    <xf numFmtId="49" fontId="97" fillId="0" borderId="26" xfId="269" applyNumberFormat="1" applyFont="1" applyFill="1" applyBorder="1" applyAlignment="1">
      <alignment horizontal="center" vertical="center"/>
      <protection/>
    </xf>
    <xf numFmtId="49" fontId="97" fillId="0" borderId="22" xfId="269" applyNumberFormat="1" applyFont="1" applyFill="1" applyBorder="1" applyAlignment="1">
      <alignment horizontal="center" vertical="center" wrapText="1"/>
      <protection/>
    </xf>
    <xf numFmtId="49" fontId="97" fillId="0" borderId="0" xfId="269" applyNumberFormat="1" applyFont="1" applyFill="1" applyBorder="1" applyAlignment="1">
      <alignment horizontal="center" vertical="center"/>
      <protection/>
    </xf>
    <xf numFmtId="49" fontId="97" fillId="0" borderId="36" xfId="269" applyNumberFormat="1" applyFont="1" applyFill="1" applyBorder="1" applyAlignment="1">
      <alignment horizontal="center" vertical="center"/>
      <protection/>
    </xf>
    <xf numFmtId="0" fontId="97" fillId="0" borderId="31" xfId="0" applyFont="1" applyFill="1" applyBorder="1" applyAlignment="1">
      <alignment horizontal="center" vertical="center"/>
    </xf>
  </cellXfs>
  <cellStyles count="262">
    <cellStyle name="Normal" xfId="0"/>
    <cellStyle name="&quot;" xfId="15"/>
    <cellStyle name="&quot;_2009년 충남전력사용량" xfId="16"/>
    <cellStyle name="&quot;_2009년 충남전력사용량_통계연보 발간자료(전력사용량)" xfId="17"/>
    <cellStyle name="&quot;_2009년 충남전력사용량_한국중부발전-발전현황(1)" xfId="18"/>
    <cellStyle name="&quot;_도로교통공단(110803)" xfId="19"/>
    <cellStyle name="&quot;_도로교통공단(110803)_9투자통상분야(1)" xfId="20"/>
    <cellStyle name="&quot;_도로교통공단(110803)_9투자통상분야(수정)" xfId="21"/>
    <cellStyle name="??&amp;O?&amp;H?_x0008__x000F__x0007_?_x0007__x0001__x0001_" xfId="22"/>
    <cellStyle name="??&amp;O?&amp;H?_x0008_??_x0007__x0001__x0001_" xfId="23"/>
    <cellStyle name="?W?_laroux" xfId="24"/>
    <cellStyle name="_05-허가민원과~이향숙~엑셀" xfId="25"/>
    <cellStyle name="_06-자치정보과(2008-12-31기준 작성)" xfId="26"/>
    <cellStyle name="_10. 주택,건설" xfId="27"/>
    <cellStyle name="_11. 교통,관광 및 정보통신" xfId="28"/>
    <cellStyle name="_13. 환경" xfId="29"/>
    <cellStyle name="_16. 공공행정 및 사법" xfId="30"/>
    <cellStyle name="_16-재난안전과~황의범~엑셀" xfId="31"/>
    <cellStyle name="_17-청정농업과~이권행~엑셀" xfId="32"/>
    <cellStyle name="_18-해양수산과~우창규~엑셀" xfId="33"/>
    <cellStyle name="_2008년말기준 통계연보 자료-백주순" xfId="34"/>
    <cellStyle name="_3. 인구" xfId="35"/>
    <cellStyle name="_3인구" xfId="36"/>
    <cellStyle name="_6. 농림수산업" xfId="37"/>
    <cellStyle name="_6. 농림수산업(01~20)" xfId="38"/>
    <cellStyle name="_6. 농림수산업(21~40)" xfId="39"/>
    <cellStyle name="_6. 농림수산업(41~57)" xfId="40"/>
    <cellStyle name="_6. 농림수산업(46~59)" xfId="41"/>
    <cellStyle name="_6. 농림수산업(51~58)" xfId="42"/>
    <cellStyle name="_9. 유통,금융,보험 및 기타 서비스" xfId="43"/>
    <cellStyle name="_Book1" xfId="44"/>
    <cellStyle name="_농협중앙회 보령시지부(2009-12-31기준_작성)-송성혁" xfId="45"/>
    <cellStyle name="_도로과" xfId="46"/>
    <cellStyle name="_산림과~변한근~" xfId="47"/>
    <cellStyle name="_산림형질변경허가내역(보령시통계)" xfId="48"/>
    <cellStyle name="_읍면동별 인구이동" xfId="49"/>
    <cellStyle name="_청정농업과-,09.12.31기준 작성,10.5.17현재)-백도현" xfId="50"/>
    <cellStyle name="_청정농업과-,09.12.31기준 작성,10.5.17현재)-이권행" xfId="51"/>
    <cellStyle name="_총무과-조필행" xfId="52"/>
    <cellStyle name="_해양수산과-이종원" xfId="53"/>
    <cellStyle name="_허가민원과-외국인(2008-12-31기준 작성)" xfId="54"/>
    <cellStyle name="_환경보호과(2009-12-31기준 작성)-이인구" xfId="55"/>
    <cellStyle name="_환경보호과-이인구(1차수정자료)" xfId="56"/>
    <cellStyle name="_환경보호과-하수및분뇨발생량처리현황(1차수정자료)이인구,김용문" xfId="57"/>
    <cellStyle name="’E‰Y [0.00]_laroux" xfId="58"/>
    <cellStyle name="’E‰Y_laroux" xfId="59"/>
    <cellStyle name="¤@?e_TEST-1 " xfId="60"/>
    <cellStyle name="20% - Accent1" xfId="61"/>
    <cellStyle name="20% - Accent2" xfId="62"/>
    <cellStyle name="20% - Accent3" xfId="63"/>
    <cellStyle name="20% - Accent4" xfId="64"/>
    <cellStyle name="20% - Accent5" xfId="65"/>
    <cellStyle name="20% - Accent6" xfId="66"/>
    <cellStyle name="20% - 강조색1" xfId="67"/>
    <cellStyle name="20% - 강조색2" xfId="68"/>
    <cellStyle name="20% - 강조색3" xfId="69"/>
    <cellStyle name="20% - 강조색4" xfId="70"/>
    <cellStyle name="20% - 강조색5" xfId="71"/>
    <cellStyle name="20% - 강조색6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40% - 강조색1" xfId="79"/>
    <cellStyle name="40% - 강조색2" xfId="80"/>
    <cellStyle name="40% - 강조색3" xfId="81"/>
    <cellStyle name="40% - 강조색4" xfId="82"/>
    <cellStyle name="40% - 강조색5" xfId="83"/>
    <cellStyle name="40% - 강조색6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강조색1" xfId="91"/>
    <cellStyle name="60% - 강조색2" xfId="92"/>
    <cellStyle name="60% - 강조색3" xfId="93"/>
    <cellStyle name="60% - 강조색4" xfId="94"/>
    <cellStyle name="60% - 강조색5" xfId="95"/>
    <cellStyle name="60% - 강조색6" xfId="96"/>
    <cellStyle name="A¨­￠￢￠O [0]_INQUIRY ￠?￥i¨u¡AAⓒ￢Aⓒª " xfId="97"/>
    <cellStyle name="A¨­￠￢￠O_INQUIRY ￠?￥i¨u¡AAⓒ￢Aⓒª " xfId="98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AeE­ [0]_±a¼uAe½A " xfId="105"/>
    <cellStyle name="ÅëÈ­ [0]_INQUIRY ¿µ¾÷ÃßÁø " xfId="106"/>
    <cellStyle name="AeE­ [0]_INQUIRY ¿μ¾÷AßAø " xfId="107"/>
    <cellStyle name="AeE­_±a¼uAe½A " xfId="108"/>
    <cellStyle name="ÅëÈ­_INQUIRY ¿µ¾÷ÃßÁø " xfId="109"/>
    <cellStyle name="AeE­_INQUIRY ¿μ¾÷AßAø " xfId="110"/>
    <cellStyle name="AeE¡ⓒ [0]_INQUIRY ￠?￥i¨u¡AAⓒ￢Aⓒª " xfId="111"/>
    <cellStyle name="AeE¡ⓒ_INQUIRY ￠?￥i¨u¡AAⓒ￢Aⓒª " xfId="112"/>
    <cellStyle name="ALIGNMENT" xfId="113"/>
    <cellStyle name="AÞ¸¶ [0]_±a¼uAe½A " xfId="114"/>
    <cellStyle name="ÄÞ¸¶ [0]_INQUIRY ¿µ¾÷ÃßÁø " xfId="115"/>
    <cellStyle name="AÞ¸¶ [0]_INQUIRY ¿μ¾÷AßAø " xfId="116"/>
    <cellStyle name="AÞ¸¶_±a¼uAe½A " xfId="117"/>
    <cellStyle name="ÄÞ¸¶_INQUIRY ¿µ¾÷ÃßÁø " xfId="118"/>
    <cellStyle name="AÞ¸¶_INQUIRY ¿μ¾÷AßAø " xfId="119"/>
    <cellStyle name="Bad" xfId="120"/>
    <cellStyle name="C_TITLE" xfId="121"/>
    <cellStyle name="C¡IA¨ª_¡ic¨u¡A¨￢I¨￢¡Æ AN¡Æe " xfId="122"/>
    <cellStyle name="C￥AØ_¿μ¾÷CoE² " xfId="123"/>
    <cellStyle name="Ç¥ÁØ_»ç¾÷ºÎº° ÃÑ°è " xfId="124"/>
    <cellStyle name="C￥AØ_≫c¾÷ºIº° AN°e " xfId="125"/>
    <cellStyle name="Ç¥ÁØ_5-1±¤°í " xfId="126"/>
    <cellStyle name="C￥AØ_Æi¼º¸RCA " xfId="127"/>
    <cellStyle name="Ç¥ÁØ_LRV " xfId="128"/>
    <cellStyle name="C￥AØ_page 2 " xfId="129"/>
    <cellStyle name="Ç¥ÁØ_page 2 " xfId="130"/>
    <cellStyle name="C￥AØ_page 2 _중앙연구소+용역인원사번_03.02.21" xfId="131"/>
    <cellStyle name="Ç¥ÁØ_page 2 _중앙연구소+용역인원사번_03.02.21" xfId="132"/>
    <cellStyle name="C￥AØ_PERSONAL" xfId="133"/>
    <cellStyle name="Calc Currency (0)" xfId="134"/>
    <cellStyle name="Calculation" xfId="135"/>
    <cellStyle name="category" xfId="136"/>
    <cellStyle name="Check Cell" xfId="137"/>
    <cellStyle name="Comma [0]_ SG&amp;A Bridge " xfId="138"/>
    <cellStyle name="Comma_ SG&amp;A Bridge " xfId="139"/>
    <cellStyle name="Comma0" xfId="140"/>
    <cellStyle name="Curren?_x0012_퐀_x0017_?" xfId="141"/>
    <cellStyle name="Currency [0]_ SG&amp;A Bridge " xfId="142"/>
    <cellStyle name="Currency_ SG&amp;A Bridge " xfId="143"/>
    <cellStyle name="Currency0" xfId="144"/>
    <cellStyle name="Currency1" xfId="145"/>
    <cellStyle name="Date" xfId="146"/>
    <cellStyle name="Euro" xfId="147"/>
    <cellStyle name="Explanatory Text" xfId="148"/>
    <cellStyle name="Fixed" xfId="149"/>
    <cellStyle name="Good" xfId="150"/>
    <cellStyle name="Grey" xfId="151"/>
    <cellStyle name="HEADER" xfId="152"/>
    <cellStyle name="Header1" xfId="153"/>
    <cellStyle name="Header2" xfId="154"/>
    <cellStyle name="Heading 1" xfId="155"/>
    <cellStyle name="Heading 2" xfId="156"/>
    <cellStyle name="Heading 3" xfId="157"/>
    <cellStyle name="Heading 4" xfId="158"/>
    <cellStyle name="HEADING1" xfId="159"/>
    <cellStyle name="HEADING2" xfId="160"/>
    <cellStyle name="Hyperlink_NEGS" xfId="161"/>
    <cellStyle name="Input" xfId="162"/>
    <cellStyle name="Input [yellow]" xfId="163"/>
    <cellStyle name="Input_통계연보 발간자료(전력사용량)" xfId="164"/>
    <cellStyle name="Linked Cell" xfId="165"/>
    <cellStyle name="Model" xfId="166"/>
    <cellStyle name="Neutral" xfId="167"/>
    <cellStyle name="Normal - Style1" xfId="168"/>
    <cellStyle name="Normal_ SG&amp;A Bridge " xfId="169"/>
    <cellStyle name="Note" xfId="170"/>
    <cellStyle name="NUM_" xfId="171"/>
    <cellStyle name="Œ…?æ맖?e [0.00]_laroux" xfId="172"/>
    <cellStyle name="Œ…?æ맖?e_laroux" xfId="173"/>
    <cellStyle name="Output" xfId="174"/>
    <cellStyle name="Percent [2]" xfId="175"/>
    <cellStyle name="R_TITLE" xfId="176"/>
    <cellStyle name="subhead" xfId="177"/>
    <cellStyle name="Title" xfId="178"/>
    <cellStyle name="Total" xfId="179"/>
    <cellStyle name="Warning Text" xfId="180"/>
    <cellStyle name="강조색1" xfId="181"/>
    <cellStyle name="강조색2" xfId="182"/>
    <cellStyle name="강조색3" xfId="183"/>
    <cellStyle name="강조색4" xfId="184"/>
    <cellStyle name="강조색5" xfId="185"/>
    <cellStyle name="강조색6" xfId="186"/>
    <cellStyle name="경고문" xfId="187"/>
    <cellStyle name="계산" xfId="188"/>
    <cellStyle name="과정별배정" xfId="189"/>
    <cellStyle name="咬訌裝?INCOM1" xfId="190"/>
    <cellStyle name="咬訌裝?INCOM10" xfId="191"/>
    <cellStyle name="咬訌裝?INCOM2" xfId="192"/>
    <cellStyle name="咬訌裝?INCOM3" xfId="193"/>
    <cellStyle name="咬訌裝?INCOM4" xfId="194"/>
    <cellStyle name="咬訌裝?INCOM5" xfId="195"/>
    <cellStyle name="咬訌裝?INCOM6" xfId="196"/>
    <cellStyle name="咬訌裝?INCOM7" xfId="197"/>
    <cellStyle name="咬訌裝?INCOM8" xfId="198"/>
    <cellStyle name="咬訌裝?INCOM9" xfId="199"/>
    <cellStyle name="咬訌裝?PRIB11" xfId="200"/>
    <cellStyle name="나쁨" xfId="201"/>
    <cellStyle name="뒤에 오는 하이퍼링크_03(1).인구" xfId="202"/>
    <cellStyle name="똿뗦먛귟 [0.00]_PRODUCT DETAIL Q1" xfId="203"/>
    <cellStyle name="똿뗦먛귟_PRODUCT DETAIL Q1" xfId="204"/>
    <cellStyle name="메모" xfId="205"/>
    <cellStyle name="믅됞 [0.00]_PRODUCT DETAIL Q1" xfId="206"/>
    <cellStyle name="믅됞_PRODUCT DETAIL Q1" xfId="207"/>
    <cellStyle name="Percent" xfId="208"/>
    <cellStyle name="백분율 2" xfId="209"/>
    <cellStyle name="백분율 3" xfId="210"/>
    <cellStyle name="보통" xfId="211"/>
    <cellStyle name="뷭?_BOOKSHIP" xfId="212"/>
    <cellStyle name="설명 텍스트" xfId="213"/>
    <cellStyle name="셀 확인" xfId="214"/>
    <cellStyle name="Comma" xfId="215"/>
    <cellStyle name="Comma [0]" xfId="216"/>
    <cellStyle name="쉼표 [0] 2" xfId="217"/>
    <cellStyle name="쉼표 [0] 2 2" xfId="218"/>
    <cellStyle name="쉼표 [0] 2 3" xfId="219"/>
    <cellStyle name="쉼표 [0] 3" xfId="220"/>
    <cellStyle name="쉼표 [0] 3 2" xfId="221"/>
    <cellStyle name="쉼표 [0] 4" xfId="222"/>
    <cellStyle name="쉼표 [0]_080전기수도" xfId="223"/>
    <cellStyle name="스타일 1" xfId="224"/>
    <cellStyle name="안건회계법인" xfId="225"/>
    <cellStyle name="연결된 셀" xfId="226"/>
    <cellStyle name="Followed Hyperlink" xfId="227"/>
    <cellStyle name="요약" xfId="228"/>
    <cellStyle name="일정_K200창정비 (2)" xfId="229"/>
    <cellStyle name="입력" xfId="230"/>
    <cellStyle name="제목" xfId="231"/>
    <cellStyle name="제목 1" xfId="232"/>
    <cellStyle name="제목 2" xfId="233"/>
    <cellStyle name="제목 3" xfId="234"/>
    <cellStyle name="제목 4" xfId="235"/>
    <cellStyle name="좋음" xfId="236"/>
    <cellStyle name="지정되지 않음" xfId="237"/>
    <cellStyle name="출력" xfId="238"/>
    <cellStyle name="콤마 " xfId="239"/>
    <cellStyle name="콤마 [0]_  종  합  " xfId="240"/>
    <cellStyle name="콤마 [0]_해안선및도서" xfId="241"/>
    <cellStyle name="콤마_  종  합  " xfId="242"/>
    <cellStyle name="Currency" xfId="243"/>
    <cellStyle name="Currency [0]" xfId="244"/>
    <cellStyle name="통화 [0] 2" xfId="245"/>
    <cellStyle name="퍼센트" xfId="246"/>
    <cellStyle name="표서식" xfId="247"/>
    <cellStyle name="표준 10" xfId="248"/>
    <cellStyle name="표준 2" xfId="249"/>
    <cellStyle name="표준 2 2" xfId="250"/>
    <cellStyle name="표준 2 3" xfId="251"/>
    <cellStyle name="표준 2 4" xfId="252"/>
    <cellStyle name="표준 3" xfId="253"/>
    <cellStyle name="표준 3 2" xfId="254"/>
    <cellStyle name="표준 3 2 2" xfId="255"/>
    <cellStyle name="표준 3 3" xfId="256"/>
    <cellStyle name="표준 4" xfId="257"/>
    <cellStyle name="표준 4 2" xfId="258"/>
    <cellStyle name="표준 48" xfId="259"/>
    <cellStyle name="표준 5" xfId="260"/>
    <cellStyle name="표준 6" xfId="261"/>
    <cellStyle name="표준_061농업" xfId="262"/>
    <cellStyle name="표준_0803제조전력사용(충남)" xfId="263"/>
    <cellStyle name="표준_0805상수도철" xfId="264"/>
    <cellStyle name="표준_0806상수도관" xfId="265"/>
    <cellStyle name="표준_0807급수사용량" xfId="266"/>
    <cellStyle name="표준_0808급수사용료" xfId="267"/>
    <cellStyle name="표준_080전기수도" xfId="268"/>
    <cellStyle name="표준_0811하수관거설치" xfId="269"/>
    <cellStyle name="표준_090유통금융" xfId="270"/>
    <cellStyle name="표준_수질1" xfId="271"/>
    <cellStyle name="표준_수질2" xfId="272"/>
    <cellStyle name="표준_지역경제과" xfId="273"/>
    <cellStyle name="표준_한전" xfId="274"/>
    <cellStyle name="Hyperlink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externalLink" Target="externalLinks/externalLink36.xml" /><Relationship Id="rId53" Type="http://schemas.openxmlformats.org/officeDocument/2006/relationships/externalLink" Target="externalLinks/externalLink37.xml" /><Relationship Id="rId54" Type="http://schemas.openxmlformats.org/officeDocument/2006/relationships/externalLink" Target="externalLinks/externalLink38.xml" /><Relationship Id="rId55" Type="http://schemas.openxmlformats.org/officeDocument/2006/relationships/externalLink" Target="externalLinks/externalLink39.xml" /><Relationship Id="rId56" Type="http://schemas.openxmlformats.org/officeDocument/2006/relationships/externalLink" Target="externalLinks/externalLink40.xml" /><Relationship Id="rId57" Type="http://schemas.openxmlformats.org/officeDocument/2006/relationships/externalLink" Target="externalLinks/externalLink41.xml" /><Relationship Id="rId58" Type="http://schemas.openxmlformats.org/officeDocument/2006/relationships/externalLink" Target="externalLinks/externalLink42.xml" /><Relationship Id="rId59" Type="http://schemas.openxmlformats.org/officeDocument/2006/relationships/externalLink" Target="externalLinks/externalLink43.xml" /><Relationship Id="rId60" Type="http://schemas.openxmlformats.org/officeDocument/2006/relationships/externalLink" Target="externalLinks/externalLink44.xml" /><Relationship Id="rId61" Type="http://schemas.openxmlformats.org/officeDocument/2006/relationships/externalLink" Target="externalLinks/externalLink45.xml" /><Relationship Id="rId62" Type="http://schemas.openxmlformats.org/officeDocument/2006/relationships/externalLink" Target="externalLinks/externalLink46.xml" /><Relationship Id="rId63" Type="http://schemas.openxmlformats.org/officeDocument/2006/relationships/externalLink" Target="externalLinks/externalLink47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2009%20&#49436;&#49885;%20&#48373;&#49324;\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45348;&#51060;&#53944;&#50728;%20&#48155;&#51008;%20&#54028;&#51068;\6.&#45453;&#47548;&#49688;&#49328;&#5062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51088;&#52824;&#51221;&#48372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620;&#44397;&#51204;&#47141;&#44144;&#47000;&#495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9%20&#49436;&#49885;%20&#48373;&#49324;\3.%20&#51064;&#4439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6.%20&#45453;&#47548;&#49688;&#49328;&#50629;(41~57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49884;&#44400;&#50857;\8%20&#51204;&#44592;%20&#44032;&#49828;%20&#49688;&#46020;(&#50756;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\&#53685;&#44228;&#50672;&#48372;\2012&#53685;&#44228;&#50672;&#48372;\&#46020;&#52397;(&#49884;&#44400;)\8.%20&#51204;&#44592;,&#44032;&#49828;,&#49688;&#460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160;&#49324;22\My%20Documents\02&#50696;&#48169;&#53685;&#44228;\2004&#53685;&#44228;\&#53685;&#44228;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44400;&#48124;&#48169;&#50948;\2006%20&#48124;&#48169;&#50948;&#54200;&#49457;%20&#48372;&#44256;&#49436;&#49885;(&#49884;&#44400;&#49884;&#45804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51089;&#49457;&#44592;&#44288;\&#52649;&#45224;&#51648;&#48169;&#44221;&#52272;&#523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ENALATEMP\&#54872;&#44221;&#44288;&#47532;&#4428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49884;&#44400;&#50857;\8%20&#51204;&#44592;%20&#44032;&#49828;%20&#49688;&#46020;(&#50756;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8.%20&#51204;&#44592;,&#44032;&#49828;,&#49688;&#460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54620;&#44397;&#51204;&#47141;&#44144;&#47000;&#4954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_AZTMP1_\Exec\&#44148;&#52629;&#46020;&#49884;&#4428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1_\Exec\&#44148;&#52629;&#46020;&#49884;&#4428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6.%20&#45453;&#47548;&#49688;&#49328;&#50629;(41~5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1088;&#52824;&#51221;&#48372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4620;&#44397;&#51204;&#47141;&#44144;&#47000;&#49548;\Documents%20and%20Settings\Owner\Local%20Settings\Temp\_AZTMP1_\Exec\&#44148;&#52629;&#46020;&#49884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4620;&#44397;&#51204;&#47141;&#44144;&#47000;&#49548;\&#51088;&#52824;&#51221;&#48372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41.수산물 계통판매고"/>
      <sheetName val="42.수산업협동조합"/>
      <sheetName val="43.친환경 농산물 인증현황"/>
      <sheetName val="44. 화훼류 재배현황"/>
      <sheetName val="45.한국농어촌공사"/>
      <sheetName val="46.농업용지하수"/>
      <sheetName val="47.농약공급실적"/>
      <sheetName val="48.병해충발생및방제상황"/>
      <sheetName val="49.수렵면허장발급"/>
      <sheetName val="50.토석채취현황"/>
      <sheetName val="51.수렵"/>
      <sheetName val="52.어항"/>
      <sheetName val="53.어항시설"/>
      <sheetName val="54.양식어업권"/>
      <sheetName val="55.어업권"/>
      <sheetName val="56.수산업종별생산"/>
      <sheetName val="57.산림형질변경 허가내역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6.고압가스제조저장판매소"/>
      <sheetName val="7.상수도"/>
      <sheetName val="8.상수도관"/>
      <sheetName val="10.급수사용량"/>
      <sheetName val="11.급수사용료 부과"/>
      <sheetName val="12.하수도 인구 및 보급율"/>
      <sheetName val="13.하수사용료 부과"/>
      <sheetName val="14.하수관거"/>
      <sheetName val="#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7.고압가스제조저장판매소"/>
      <sheetName val="8.상수도"/>
      <sheetName val="9.상수도관"/>
      <sheetName val="10.정수장별 상수도 시설용량 및 생산실적"/>
      <sheetName val="11.급수사용량"/>
      <sheetName val="12.급수사용료 부과"/>
      <sheetName val="13.하수도 인구 및 보급율"/>
      <sheetName val="14.하수사용료 부과"/>
      <sheetName val="15.하수관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6.고압가스제조저장판매소"/>
      <sheetName val="7.상수도"/>
      <sheetName val="8.상수도관"/>
      <sheetName val="10.급수사용량"/>
      <sheetName val="11.급수사용료 부과"/>
      <sheetName val="12.하수도 인구 및 보급율"/>
      <sheetName val="13.하수사용료 부과"/>
      <sheetName val="14.하수관거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7.고압가스제조저장판매소"/>
      <sheetName val="8.상수도"/>
      <sheetName val="9.상수도관"/>
      <sheetName val="10.정수장별 상수도 시설용량 및 생산실적"/>
      <sheetName val="11.급수사용량"/>
      <sheetName val="12.급수사용료 부과"/>
      <sheetName val="13.하수도 인구 및 보급율"/>
      <sheetName val="14.하수사용료 부과"/>
      <sheetName val="15.하수관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41.수산물 계통판매고"/>
      <sheetName val="42.수산업협동조합"/>
      <sheetName val="43.친환경 농산물 인증현황"/>
      <sheetName val="44. 화훼류 재배현황"/>
      <sheetName val="45.한국농어촌공사"/>
      <sheetName val="46.농업용지하수"/>
      <sheetName val="47.농약공급실적"/>
      <sheetName val="48.병해충발생및방제상황"/>
      <sheetName val="49.수렵면허장발급"/>
      <sheetName val="50.토석채취현황"/>
      <sheetName val="51.수렵"/>
      <sheetName val="52.어항"/>
      <sheetName val="53.어항시설"/>
      <sheetName val="54.양식어업권"/>
      <sheetName val="55.어업권"/>
      <sheetName val="56.수산업종별생산"/>
      <sheetName val="57.산림형질변경 허가내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D15" sqref="D15"/>
    </sheetView>
  </sheetViews>
  <sheetFormatPr defaultColWidth="7.99609375" defaultRowHeight="13.5"/>
  <cols>
    <col min="1" max="1" width="16.77734375" style="24" customWidth="1"/>
    <col min="2" max="5" width="25.77734375" style="25" customWidth="1"/>
    <col min="6" max="6" width="16.77734375" style="24" customWidth="1"/>
    <col min="7" max="7" width="0.55078125" style="26" customWidth="1"/>
    <col min="8" max="8" width="0.671875" style="26" customWidth="1"/>
    <col min="9" max="16384" width="7.99609375" style="26" customWidth="1"/>
  </cols>
  <sheetData>
    <row r="1" spans="1:6" s="496" customFormat="1" ht="12" customHeight="1">
      <c r="A1" s="493" t="s">
        <v>312</v>
      </c>
      <c r="B1" s="494"/>
      <c r="C1" s="494"/>
      <c r="D1" s="494"/>
      <c r="E1" s="494"/>
      <c r="F1" s="495" t="s">
        <v>41</v>
      </c>
    </row>
    <row r="2" spans="1:6" s="20" customFormat="1" ht="12" customHeight="1">
      <c r="A2" s="18"/>
      <c r="B2" s="19"/>
      <c r="C2" s="19"/>
      <c r="D2" s="19"/>
      <c r="E2" s="19"/>
      <c r="F2" s="18"/>
    </row>
    <row r="3" spans="1:6" s="104" customFormat="1" ht="24" customHeight="1">
      <c r="A3" s="102" t="s">
        <v>131</v>
      </c>
      <c r="B3" s="102"/>
      <c r="C3" s="102"/>
      <c r="D3" s="103" t="s">
        <v>110</v>
      </c>
      <c r="E3" s="103"/>
      <c r="F3" s="102"/>
    </row>
    <row r="4" spans="1:6" s="23" customFormat="1" ht="12" customHeight="1">
      <c r="A4" s="21"/>
      <c r="B4" s="21"/>
      <c r="C4" s="21"/>
      <c r="D4" s="22"/>
      <c r="E4" s="22"/>
      <c r="F4" s="21"/>
    </row>
    <row r="5" spans="2:6" s="20" customFormat="1" ht="12" customHeight="1" thickBot="1">
      <c r="B5" s="178"/>
      <c r="C5" s="178"/>
      <c r="D5" s="178"/>
      <c r="E5" s="178"/>
      <c r="F5" s="245"/>
    </row>
    <row r="6" spans="1:6" s="20" customFormat="1" ht="6" customHeight="1">
      <c r="A6" s="179"/>
      <c r="B6" s="180"/>
      <c r="C6" s="181"/>
      <c r="D6" s="182"/>
      <c r="E6" s="181"/>
      <c r="F6" s="183"/>
    </row>
    <row r="7" spans="1:6" s="105" customFormat="1" ht="27" customHeight="1">
      <c r="A7" s="644" t="s">
        <v>173</v>
      </c>
      <c r="B7" s="497" t="s">
        <v>313</v>
      </c>
      <c r="C7" s="285" t="s">
        <v>174</v>
      </c>
      <c r="D7" s="497" t="s">
        <v>314</v>
      </c>
      <c r="E7" s="498" t="s">
        <v>315</v>
      </c>
      <c r="F7" s="645" t="s">
        <v>111</v>
      </c>
    </row>
    <row r="8" spans="1:6" s="105" customFormat="1" ht="27" customHeight="1">
      <c r="A8" s="644"/>
      <c r="B8" s="286" t="s">
        <v>106</v>
      </c>
      <c r="C8" s="287" t="s">
        <v>107</v>
      </c>
      <c r="D8" s="286" t="s">
        <v>108</v>
      </c>
      <c r="E8" s="285" t="s">
        <v>109</v>
      </c>
      <c r="F8" s="646"/>
    </row>
    <row r="9" spans="1:6" s="105" customFormat="1" ht="6" customHeight="1">
      <c r="A9" s="288"/>
      <c r="B9" s="289"/>
      <c r="C9" s="290"/>
      <c r="D9" s="289"/>
      <c r="E9" s="290"/>
      <c r="F9" s="647"/>
    </row>
    <row r="10" spans="1:6" s="107" customFormat="1" ht="6" customHeight="1">
      <c r="A10" s="291"/>
      <c r="B10" s="292"/>
      <c r="C10" s="293"/>
      <c r="D10" s="293"/>
      <c r="E10" s="294"/>
      <c r="F10" s="295"/>
    </row>
    <row r="11" spans="1:6" s="107" customFormat="1" ht="39.75" customHeight="1">
      <c r="A11" s="296">
        <v>2016</v>
      </c>
      <c r="B11" s="299">
        <v>5350000</v>
      </c>
      <c r="C11" s="299">
        <v>31735326.240956</v>
      </c>
      <c r="D11" s="299">
        <v>3622754.1370954337</v>
      </c>
      <c r="E11" s="300">
        <v>5657577</v>
      </c>
      <c r="F11" s="301">
        <v>2016</v>
      </c>
    </row>
    <row r="12" spans="1:6" s="107" customFormat="1" ht="39.75" customHeight="1">
      <c r="A12" s="296">
        <v>2017</v>
      </c>
      <c r="B12" s="299">
        <v>5350000</v>
      </c>
      <c r="C12" s="299">
        <v>30696861</v>
      </c>
      <c r="D12" s="299">
        <v>3504207</v>
      </c>
      <c r="E12" s="299">
        <v>5665477</v>
      </c>
      <c r="F12" s="302">
        <v>2017</v>
      </c>
    </row>
    <row r="13" spans="1:6" s="107" customFormat="1" ht="39.75" customHeight="1">
      <c r="A13" s="296">
        <v>2018</v>
      </c>
      <c r="B13" s="299">
        <v>5350000</v>
      </c>
      <c r="C13" s="299">
        <v>26817352</v>
      </c>
      <c r="D13" s="299">
        <v>3061342</v>
      </c>
      <c r="E13" s="299">
        <v>5263655</v>
      </c>
      <c r="F13" s="302" t="s">
        <v>168</v>
      </c>
    </row>
    <row r="14" spans="1:6" s="107" customFormat="1" ht="39.75" customHeight="1">
      <c r="A14" s="296">
        <v>2019</v>
      </c>
      <c r="B14" s="299">
        <v>7388058</v>
      </c>
      <c r="C14" s="299">
        <v>36999367</v>
      </c>
      <c r="D14" s="299">
        <v>4223667</v>
      </c>
      <c r="E14" s="299">
        <v>8174800</v>
      </c>
      <c r="F14" s="302" t="s">
        <v>440</v>
      </c>
    </row>
    <row r="15" spans="1:6" s="112" customFormat="1" ht="39.75" customHeight="1">
      <c r="A15" s="303">
        <v>2020</v>
      </c>
      <c r="B15" s="304">
        <f>SUM(B16:B18)</f>
        <v>7438058</v>
      </c>
      <c r="C15" s="304">
        <f>SUM(C16:C18)</f>
        <v>35910699</v>
      </c>
      <c r="D15" s="304">
        <f>SUM(D16:D18)</f>
        <v>4088194</v>
      </c>
      <c r="E15" s="304">
        <f>SUM(E16:E18)</f>
        <v>8014226</v>
      </c>
      <c r="F15" s="305">
        <v>2020</v>
      </c>
    </row>
    <row r="16" spans="1:6" s="107" customFormat="1" ht="39.75" customHeight="1">
      <c r="A16" s="296" t="s">
        <v>176</v>
      </c>
      <c r="B16" s="297">
        <v>4050000</v>
      </c>
      <c r="C16" s="297">
        <v>22072111</v>
      </c>
      <c r="D16" s="297">
        <v>2512763</v>
      </c>
      <c r="E16" s="298">
        <v>4394560</v>
      </c>
      <c r="F16" s="301" t="s">
        <v>169</v>
      </c>
    </row>
    <row r="17" spans="1:6" s="107" customFormat="1" ht="39.75" customHeight="1">
      <c r="A17" s="296" t="s">
        <v>177</v>
      </c>
      <c r="B17" s="297">
        <v>2038058</v>
      </c>
      <c r="C17" s="297">
        <v>13270174</v>
      </c>
      <c r="D17" s="297">
        <v>1510721</v>
      </c>
      <c r="E17" s="298">
        <v>2056666</v>
      </c>
      <c r="F17" s="301" t="s">
        <v>170</v>
      </c>
    </row>
    <row r="18" spans="1:6" s="107" customFormat="1" ht="39.75" customHeight="1">
      <c r="A18" s="296" t="s">
        <v>175</v>
      </c>
      <c r="B18" s="297">
        <v>1350000</v>
      </c>
      <c r="C18" s="297">
        <v>568414</v>
      </c>
      <c r="D18" s="297">
        <v>64710</v>
      </c>
      <c r="E18" s="298">
        <v>1563000</v>
      </c>
      <c r="F18" s="301" t="s">
        <v>171</v>
      </c>
    </row>
    <row r="19" spans="1:6" s="108" customFormat="1" ht="2.25" customHeight="1" thickBot="1">
      <c r="A19" s="184"/>
      <c r="B19" s="185"/>
      <c r="C19" s="185"/>
      <c r="D19" s="185"/>
      <c r="E19" s="186"/>
      <c r="F19" s="187"/>
    </row>
    <row r="20" spans="1:5" s="107" customFormat="1" ht="12" customHeight="1">
      <c r="A20" s="247" t="s">
        <v>172</v>
      </c>
      <c r="B20" s="110"/>
      <c r="C20" s="110"/>
      <c r="D20" s="111" t="s">
        <v>178</v>
      </c>
      <c r="E20" s="110"/>
    </row>
  </sheetData>
  <sheetProtection/>
  <mergeCells count="2">
    <mergeCell ref="A7:A8"/>
    <mergeCell ref="F7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15" sqref="F15"/>
    </sheetView>
  </sheetViews>
  <sheetFormatPr defaultColWidth="7.99609375" defaultRowHeight="13.5"/>
  <cols>
    <col min="1" max="1" width="9.77734375" style="57" customWidth="1"/>
    <col min="2" max="5" width="12.77734375" style="54" customWidth="1"/>
    <col min="6" max="8" width="16.77734375" style="54" customWidth="1"/>
    <col min="9" max="9" width="9.77734375" style="57" customWidth="1"/>
    <col min="10" max="10" width="0.671875" style="56" customWidth="1"/>
    <col min="11" max="16384" width="7.99609375" style="56" customWidth="1"/>
  </cols>
  <sheetData>
    <row r="1" spans="1:9" s="561" customFormat="1" ht="12" customHeight="1">
      <c r="A1" s="493" t="s">
        <v>385</v>
      </c>
      <c r="B1" s="559"/>
      <c r="C1" s="559"/>
      <c r="D1" s="559"/>
      <c r="E1" s="559"/>
      <c r="F1" s="559"/>
      <c r="G1" s="559"/>
      <c r="H1" s="559"/>
      <c r="I1" s="560" t="s">
        <v>394</v>
      </c>
    </row>
    <row r="2" spans="1:9" s="50" customFormat="1" ht="12" customHeight="1">
      <c r="A2" s="42"/>
      <c r="B2" s="48"/>
      <c r="C2" s="48"/>
      <c r="D2" s="48"/>
      <c r="E2" s="48"/>
      <c r="F2" s="48"/>
      <c r="G2" s="48"/>
      <c r="H2" s="48"/>
      <c r="I2" s="49"/>
    </row>
    <row r="3" spans="1:9" s="157" customFormat="1" ht="24" customHeight="1">
      <c r="A3" s="155" t="s">
        <v>501</v>
      </c>
      <c r="B3" s="156"/>
      <c r="C3" s="156"/>
      <c r="D3" s="156"/>
      <c r="E3" s="156"/>
      <c r="F3" s="156" t="s">
        <v>502</v>
      </c>
      <c r="G3" s="156"/>
      <c r="H3" s="156"/>
      <c r="I3" s="155"/>
    </row>
    <row r="4" spans="1:9" s="53" customFormat="1" ht="12" customHeight="1">
      <c r="A4" s="51"/>
      <c r="B4" s="52"/>
      <c r="C4" s="52"/>
      <c r="D4" s="52"/>
      <c r="E4" s="52"/>
      <c r="F4" s="52"/>
      <c r="G4" s="52"/>
      <c r="H4" s="52"/>
      <c r="I4" s="51"/>
    </row>
    <row r="5" spans="1:9" s="555" customFormat="1" ht="12" customHeight="1" thickBot="1">
      <c r="A5" s="555" t="s">
        <v>386</v>
      </c>
      <c r="B5" s="556"/>
      <c r="C5" s="556"/>
      <c r="D5" s="556"/>
      <c r="E5" s="556"/>
      <c r="F5" s="556"/>
      <c r="G5" s="556"/>
      <c r="H5" s="556"/>
      <c r="I5" s="557" t="s">
        <v>387</v>
      </c>
    </row>
    <row r="6" spans="1:9" s="159" customFormat="1" ht="14.25" customHeight="1">
      <c r="A6" s="737" t="s">
        <v>238</v>
      </c>
      <c r="B6" s="739" t="s">
        <v>388</v>
      </c>
      <c r="C6" s="739" t="s">
        <v>389</v>
      </c>
      <c r="D6" s="744" t="s">
        <v>390</v>
      </c>
      <c r="E6" s="744" t="s">
        <v>391</v>
      </c>
      <c r="F6" s="744" t="s">
        <v>392</v>
      </c>
      <c r="G6" s="747" t="s">
        <v>250</v>
      </c>
      <c r="H6" s="747" t="s">
        <v>251</v>
      </c>
      <c r="I6" s="742" t="s">
        <v>21</v>
      </c>
    </row>
    <row r="7" spans="1:9" s="159" customFormat="1" ht="15">
      <c r="A7" s="738"/>
      <c r="B7" s="740"/>
      <c r="C7" s="740"/>
      <c r="D7" s="740"/>
      <c r="E7" s="740"/>
      <c r="F7" s="740"/>
      <c r="G7" s="740"/>
      <c r="H7" s="740"/>
      <c r="I7" s="743"/>
    </row>
    <row r="8" spans="1:9" s="159" customFormat="1" ht="20.25" customHeight="1">
      <c r="A8" s="698"/>
      <c r="B8" s="740" t="s">
        <v>4</v>
      </c>
      <c r="C8" s="740" t="s">
        <v>442</v>
      </c>
      <c r="D8" s="740" t="s">
        <v>45</v>
      </c>
      <c r="E8" s="745" t="s">
        <v>55</v>
      </c>
      <c r="F8" s="740" t="s">
        <v>393</v>
      </c>
      <c r="G8" s="745" t="s">
        <v>56</v>
      </c>
      <c r="H8" s="740" t="s">
        <v>57</v>
      </c>
      <c r="I8" s="694"/>
    </row>
    <row r="9" spans="1:9" s="159" customFormat="1" ht="18" customHeight="1">
      <c r="A9" s="699"/>
      <c r="B9" s="741"/>
      <c r="C9" s="741"/>
      <c r="D9" s="741"/>
      <c r="E9" s="746"/>
      <c r="F9" s="741"/>
      <c r="G9" s="746"/>
      <c r="H9" s="741"/>
      <c r="I9" s="695"/>
    </row>
    <row r="10" spans="1:9" s="158" customFormat="1" ht="3.75" customHeight="1">
      <c r="A10" s="418"/>
      <c r="B10" s="419"/>
      <c r="C10" s="419"/>
      <c r="D10" s="419"/>
      <c r="E10" s="419"/>
      <c r="F10" s="419"/>
      <c r="G10" s="419"/>
      <c r="H10" s="420"/>
      <c r="I10" s="421"/>
    </row>
    <row r="11" spans="1:9" s="158" customFormat="1" ht="42" customHeight="1">
      <c r="A11" s="422">
        <v>2016</v>
      </c>
      <c r="B11" s="423">
        <v>8544557</v>
      </c>
      <c r="C11" s="388">
        <v>5187278</v>
      </c>
      <c r="D11" s="388">
        <v>3339935</v>
      </c>
      <c r="E11" s="388">
        <v>0</v>
      </c>
      <c r="F11" s="388">
        <v>17344</v>
      </c>
      <c r="G11" s="388">
        <v>0</v>
      </c>
      <c r="H11" s="388">
        <v>0</v>
      </c>
      <c r="I11" s="424">
        <v>2016</v>
      </c>
    </row>
    <row r="12" spans="1:9" s="158" customFormat="1" ht="42" customHeight="1">
      <c r="A12" s="422">
        <v>2017</v>
      </c>
      <c r="B12" s="423">
        <v>8508305</v>
      </c>
      <c r="C12" s="388">
        <v>5269806</v>
      </c>
      <c r="D12" s="388">
        <v>3222755</v>
      </c>
      <c r="E12" s="388">
        <v>0</v>
      </c>
      <c r="F12" s="388">
        <v>15744</v>
      </c>
      <c r="G12" s="388">
        <v>0</v>
      </c>
      <c r="H12" s="388">
        <v>0</v>
      </c>
      <c r="I12" s="424">
        <v>2017</v>
      </c>
    </row>
    <row r="13" spans="1:9" s="158" customFormat="1" ht="42" customHeight="1">
      <c r="A13" s="422">
        <v>2018</v>
      </c>
      <c r="B13" s="423">
        <v>8989406</v>
      </c>
      <c r="C13" s="388">
        <v>5585936</v>
      </c>
      <c r="D13" s="388">
        <v>3384402</v>
      </c>
      <c r="E13" s="388">
        <v>0</v>
      </c>
      <c r="F13" s="388">
        <v>19068</v>
      </c>
      <c r="G13" s="388">
        <v>0</v>
      </c>
      <c r="H13" s="388">
        <v>0</v>
      </c>
      <c r="I13" s="424">
        <v>2018</v>
      </c>
    </row>
    <row r="14" spans="1:9" s="158" customFormat="1" ht="42" customHeight="1">
      <c r="A14" s="422">
        <v>2019</v>
      </c>
      <c r="B14" s="423">
        <v>9016397</v>
      </c>
      <c r="C14" s="388">
        <v>5610944</v>
      </c>
      <c r="D14" s="388">
        <v>3388034</v>
      </c>
      <c r="E14" s="388">
        <v>0</v>
      </c>
      <c r="F14" s="388">
        <v>17419</v>
      </c>
      <c r="G14" s="388">
        <v>0</v>
      </c>
      <c r="H14" s="388">
        <v>0</v>
      </c>
      <c r="I14" s="424">
        <v>2019</v>
      </c>
    </row>
    <row r="15" spans="1:9" s="158" customFormat="1" ht="42" customHeight="1">
      <c r="A15" s="425">
        <v>2020</v>
      </c>
      <c r="B15" s="426">
        <f>SUM(C15:E15,F15:H15)</f>
        <v>8829408</v>
      </c>
      <c r="C15" s="391">
        <v>5771848</v>
      </c>
      <c r="D15" s="391">
        <v>3040337</v>
      </c>
      <c r="E15" s="391">
        <v>0</v>
      </c>
      <c r="F15" s="391">
        <v>17223</v>
      </c>
      <c r="G15" s="391">
        <v>0</v>
      </c>
      <c r="H15" s="391">
        <v>0</v>
      </c>
      <c r="I15" s="427">
        <v>2020</v>
      </c>
    </row>
    <row r="16" spans="1:9" s="160" customFormat="1" ht="6" customHeight="1" thickBot="1">
      <c r="A16" s="220"/>
      <c r="B16" s="221"/>
      <c r="C16" s="221"/>
      <c r="D16" s="222"/>
      <c r="E16" s="222"/>
      <c r="F16" s="221"/>
      <c r="G16" s="221"/>
      <c r="H16" s="222"/>
      <c r="I16" s="223"/>
    </row>
    <row r="17" spans="2:8" s="158" customFormat="1" ht="6" customHeight="1">
      <c r="B17" s="161"/>
      <c r="C17" s="161"/>
      <c r="D17" s="161"/>
      <c r="E17" s="161"/>
      <c r="F17" s="161"/>
      <c r="G17" s="161"/>
      <c r="H17" s="161"/>
    </row>
    <row r="18" spans="1:11" s="50" customFormat="1" ht="12" customHeight="1">
      <c r="A18" s="42" t="s">
        <v>163</v>
      </c>
      <c r="B18" s="48"/>
      <c r="C18" s="48"/>
      <c r="D18" s="48"/>
      <c r="E18" s="48"/>
      <c r="F18" s="558" t="s">
        <v>105</v>
      </c>
      <c r="G18" s="558"/>
      <c r="H18" s="558"/>
      <c r="I18" s="558"/>
      <c r="J18" s="558"/>
      <c r="K18" s="558"/>
    </row>
    <row r="19" ht="15.75">
      <c r="I19" s="55"/>
    </row>
    <row r="20" ht="15.75">
      <c r="I20" s="55"/>
    </row>
    <row r="21" ht="15.75">
      <c r="I21" s="55"/>
    </row>
    <row r="22" ht="15.75">
      <c r="I22" s="55"/>
    </row>
    <row r="23" ht="15.75">
      <c r="I23" s="55"/>
    </row>
    <row r="24" ht="15.75">
      <c r="I24" s="55"/>
    </row>
    <row r="25" ht="15.75">
      <c r="I25" s="55"/>
    </row>
    <row r="26" ht="15.75">
      <c r="I26" s="55"/>
    </row>
    <row r="27" ht="15.75">
      <c r="I27" s="55"/>
    </row>
    <row r="28" ht="15.75">
      <c r="I28" s="55"/>
    </row>
    <row r="29" ht="15.75">
      <c r="I29" s="55"/>
    </row>
    <row r="30" ht="15.75">
      <c r="I30" s="55"/>
    </row>
    <row r="31" ht="15.75">
      <c r="I31" s="55"/>
    </row>
    <row r="32" ht="15.75">
      <c r="I32" s="55"/>
    </row>
    <row r="33" ht="15.75">
      <c r="I33" s="55"/>
    </row>
    <row r="34" ht="15.75">
      <c r="I34" s="55"/>
    </row>
    <row r="35" ht="15.75">
      <c r="I35" s="55"/>
    </row>
    <row r="36" ht="15.75">
      <c r="I36" s="55"/>
    </row>
    <row r="37" ht="15.75">
      <c r="I37" s="55"/>
    </row>
    <row r="38" ht="15.75">
      <c r="I38" s="55"/>
    </row>
    <row r="39" ht="15.75">
      <c r="I39" s="55"/>
    </row>
    <row r="40" ht="15.75">
      <c r="I40" s="55"/>
    </row>
    <row r="41" ht="15.75">
      <c r="I41" s="55"/>
    </row>
  </sheetData>
  <sheetProtection/>
  <mergeCells count="16">
    <mergeCell ref="F6:F7"/>
    <mergeCell ref="F8:F9"/>
    <mergeCell ref="G6:G7"/>
    <mergeCell ref="G8:G9"/>
    <mergeCell ref="H6:H7"/>
    <mergeCell ref="H8:H9"/>
    <mergeCell ref="A6:A9"/>
    <mergeCell ref="B6:B7"/>
    <mergeCell ref="B8:B9"/>
    <mergeCell ref="I6:I9"/>
    <mergeCell ref="C6:C7"/>
    <mergeCell ref="C8:C9"/>
    <mergeCell ref="D6:D7"/>
    <mergeCell ref="D8:D9"/>
    <mergeCell ref="E6:E7"/>
    <mergeCell ref="E8:E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D8" sqref="D8:D9"/>
    </sheetView>
  </sheetViews>
  <sheetFormatPr defaultColWidth="7.99609375" defaultRowHeight="13.5"/>
  <cols>
    <col min="1" max="1" width="8.5546875" style="278" customWidth="1"/>
    <col min="2" max="2" width="13.99609375" style="282" customWidth="1"/>
    <col min="3" max="3" width="14.10546875" style="282" customWidth="1"/>
    <col min="4" max="4" width="14.21484375" style="282" customWidth="1"/>
    <col min="5" max="5" width="13.99609375" style="280" customWidth="1"/>
    <col min="6" max="6" width="15.5546875" style="282" customWidth="1"/>
    <col min="7" max="7" width="12.5546875" style="282" customWidth="1"/>
    <col min="8" max="8" width="15.88671875" style="282" customWidth="1"/>
    <col min="9" max="9" width="10.99609375" style="278" customWidth="1"/>
    <col min="10" max="10" width="0.671875" style="281" customWidth="1"/>
    <col min="11" max="11" width="0.88671875" style="281" customWidth="1"/>
    <col min="12" max="16384" width="7.99609375" style="281" customWidth="1"/>
  </cols>
  <sheetData>
    <row r="1" spans="1:9" s="600" customFormat="1" ht="11.25">
      <c r="A1" s="493" t="s">
        <v>312</v>
      </c>
      <c r="B1" s="597"/>
      <c r="C1" s="597"/>
      <c r="D1" s="597"/>
      <c r="E1" s="598"/>
      <c r="F1" s="597"/>
      <c r="G1" s="597"/>
      <c r="H1" s="597"/>
      <c r="I1" s="599" t="s">
        <v>165</v>
      </c>
    </row>
    <row r="2" spans="1:9" s="262" customFormat="1" ht="12">
      <c r="A2" s="263"/>
      <c r="B2" s="259"/>
      <c r="C2" s="259"/>
      <c r="D2" s="259"/>
      <c r="E2" s="260"/>
      <c r="F2" s="259"/>
      <c r="G2" s="259"/>
      <c r="H2" s="259"/>
      <c r="I2" s="261"/>
    </row>
    <row r="3" spans="1:9" s="267" customFormat="1" ht="24.75" customHeight="1">
      <c r="A3" s="264" t="s">
        <v>503</v>
      </c>
      <c r="B3" s="265"/>
      <c r="C3" s="265"/>
      <c r="D3" s="265"/>
      <c r="E3" s="266"/>
      <c r="F3" s="265" t="s">
        <v>504</v>
      </c>
      <c r="G3" s="265"/>
      <c r="H3" s="265"/>
      <c r="I3" s="264"/>
    </row>
    <row r="4" spans="1:9" s="271" customFormat="1" ht="12">
      <c r="A4" s="268"/>
      <c r="B4" s="269"/>
      <c r="C4" s="269"/>
      <c r="D4" s="269"/>
      <c r="E4" s="270"/>
      <c r="F4" s="269"/>
      <c r="G4" s="269"/>
      <c r="H4" s="269"/>
      <c r="I4" s="268"/>
    </row>
    <row r="5" spans="1:9" s="272" customFormat="1" ht="15.75" thickBot="1">
      <c r="A5" s="272" t="s">
        <v>433</v>
      </c>
      <c r="B5" s="273"/>
      <c r="C5" s="273"/>
      <c r="D5" s="273"/>
      <c r="E5" s="273"/>
      <c r="F5" s="273"/>
      <c r="G5" s="273"/>
      <c r="H5" s="273"/>
      <c r="I5" s="274" t="s">
        <v>434</v>
      </c>
    </row>
    <row r="6" spans="1:9" s="275" customFormat="1" ht="14.25" customHeight="1">
      <c r="A6" s="748" t="s">
        <v>252</v>
      </c>
      <c r="B6" s="750" t="s">
        <v>248</v>
      </c>
      <c r="C6" s="750" t="s">
        <v>249</v>
      </c>
      <c r="D6" s="750" t="s">
        <v>253</v>
      </c>
      <c r="E6" s="750" t="s">
        <v>254</v>
      </c>
      <c r="F6" s="744" t="s">
        <v>392</v>
      </c>
      <c r="G6" s="750" t="s">
        <v>255</v>
      </c>
      <c r="H6" s="750" t="s">
        <v>256</v>
      </c>
      <c r="I6" s="752" t="s">
        <v>21</v>
      </c>
    </row>
    <row r="7" spans="1:9" s="275" customFormat="1" ht="15">
      <c r="A7" s="749"/>
      <c r="B7" s="751"/>
      <c r="C7" s="751"/>
      <c r="D7" s="751"/>
      <c r="E7" s="751"/>
      <c r="F7" s="740"/>
      <c r="G7" s="751"/>
      <c r="H7" s="751"/>
      <c r="I7" s="753"/>
    </row>
    <row r="8" spans="1:9" s="275" customFormat="1" ht="13.5" customHeight="1">
      <c r="A8" s="698"/>
      <c r="B8" s="751" t="s">
        <v>4</v>
      </c>
      <c r="C8" s="751" t="s">
        <v>452</v>
      </c>
      <c r="D8" s="740" t="s">
        <v>45</v>
      </c>
      <c r="E8" s="751" t="s">
        <v>166</v>
      </c>
      <c r="F8" s="740" t="s">
        <v>393</v>
      </c>
      <c r="G8" s="755" t="s">
        <v>56</v>
      </c>
      <c r="H8" s="740" t="s">
        <v>57</v>
      </c>
      <c r="I8" s="694"/>
    </row>
    <row r="9" spans="1:9" s="275" customFormat="1" ht="15">
      <c r="A9" s="699"/>
      <c r="B9" s="754"/>
      <c r="C9" s="754"/>
      <c r="D9" s="741"/>
      <c r="E9" s="754"/>
      <c r="F9" s="741"/>
      <c r="G9" s="756"/>
      <c r="H9" s="741"/>
      <c r="I9" s="695"/>
    </row>
    <row r="10" spans="1:9" s="272" customFormat="1" ht="3" customHeight="1">
      <c r="A10" s="428"/>
      <c r="B10" s="429"/>
      <c r="C10" s="429"/>
      <c r="D10" s="429"/>
      <c r="E10" s="429"/>
      <c r="F10" s="429"/>
      <c r="G10" s="429"/>
      <c r="H10" s="429"/>
      <c r="I10" s="430"/>
    </row>
    <row r="11" spans="1:9" s="272" customFormat="1" ht="47.25" customHeight="1">
      <c r="A11" s="431">
        <v>2016</v>
      </c>
      <c r="B11" s="423">
        <v>9348274</v>
      </c>
      <c r="C11" s="388">
        <v>4018593</v>
      </c>
      <c r="D11" s="388">
        <v>5297158</v>
      </c>
      <c r="E11" s="347">
        <v>0</v>
      </c>
      <c r="F11" s="388">
        <v>32523</v>
      </c>
      <c r="G11" s="388">
        <v>0</v>
      </c>
      <c r="H11" s="388">
        <v>0</v>
      </c>
      <c r="I11" s="432">
        <v>2016</v>
      </c>
    </row>
    <row r="12" spans="1:9" s="272" customFormat="1" ht="47.25" customHeight="1">
      <c r="A12" s="431">
        <v>2017</v>
      </c>
      <c r="B12" s="423">
        <v>9130373</v>
      </c>
      <c r="C12" s="388">
        <v>3970165</v>
      </c>
      <c r="D12" s="388">
        <v>5129824</v>
      </c>
      <c r="E12" s="347">
        <v>0</v>
      </c>
      <c r="F12" s="388">
        <v>30384</v>
      </c>
      <c r="G12" s="388">
        <v>0</v>
      </c>
      <c r="H12" s="388">
        <v>0</v>
      </c>
      <c r="I12" s="432">
        <v>2017</v>
      </c>
    </row>
    <row r="13" spans="1:9" s="272" customFormat="1" ht="47.25" customHeight="1">
      <c r="A13" s="431">
        <v>2018</v>
      </c>
      <c r="B13" s="423">
        <v>10007594</v>
      </c>
      <c r="C13" s="388">
        <v>4363759</v>
      </c>
      <c r="D13" s="388">
        <v>5606516</v>
      </c>
      <c r="E13" s="347">
        <v>0</v>
      </c>
      <c r="F13" s="388">
        <v>37319</v>
      </c>
      <c r="G13" s="388">
        <v>0</v>
      </c>
      <c r="H13" s="388">
        <v>0</v>
      </c>
      <c r="I13" s="432">
        <v>2018</v>
      </c>
    </row>
    <row r="14" spans="1:9" s="272" customFormat="1" ht="47.25" customHeight="1">
      <c r="A14" s="431">
        <v>2019</v>
      </c>
      <c r="B14" s="423">
        <v>11046677</v>
      </c>
      <c r="C14" s="388">
        <v>4811718</v>
      </c>
      <c r="D14" s="388">
        <v>6194660</v>
      </c>
      <c r="E14" s="347">
        <v>0</v>
      </c>
      <c r="F14" s="388">
        <v>40299</v>
      </c>
      <c r="G14" s="388">
        <v>0</v>
      </c>
      <c r="H14" s="388">
        <v>0</v>
      </c>
      <c r="I14" s="432">
        <v>2019</v>
      </c>
    </row>
    <row r="15" spans="1:9" s="276" customFormat="1" ht="47.25" customHeight="1" thickBot="1">
      <c r="A15" s="433">
        <v>2020</v>
      </c>
      <c r="B15" s="633">
        <f>SUM(C15:E15,F15:H15)</f>
        <v>11401170</v>
      </c>
      <c r="C15" s="634">
        <v>5302777</v>
      </c>
      <c r="D15" s="634">
        <v>6055447</v>
      </c>
      <c r="E15" s="635">
        <v>0</v>
      </c>
      <c r="F15" s="634">
        <v>42946</v>
      </c>
      <c r="G15" s="634">
        <v>0</v>
      </c>
      <c r="H15" s="634">
        <v>0</v>
      </c>
      <c r="I15" s="434">
        <v>2020</v>
      </c>
    </row>
    <row r="16" spans="1:11" s="272" customFormat="1" ht="18" customHeight="1">
      <c r="A16" s="272" t="s">
        <v>162</v>
      </c>
      <c r="B16" s="273"/>
      <c r="C16" s="273"/>
      <c r="D16" s="273"/>
      <c r="E16" s="273"/>
      <c r="F16" s="277" t="s">
        <v>167</v>
      </c>
      <c r="G16" s="277"/>
      <c r="H16" s="277"/>
      <c r="I16" s="277"/>
      <c r="J16" s="277"/>
      <c r="K16" s="277"/>
    </row>
    <row r="17" spans="2:8" ht="15.75">
      <c r="B17" s="279"/>
      <c r="C17" s="279"/>
      <c r="D17" s="279"/>
      <c r="F17" s="279"/>
      <c r="G17" s="279"/>
      <c r="H17" s="279"/>
    </row>
    <row r="18" spans="2:8" ht="15.75">
      <c r="B18" s="279"/>
      <c r="C18" s="279"/>
      <c r="D18" s="279"/>
      <c r="F18" s="279"/>
      <c r="G18" s="279"/>
      <c r="H18" s="279"/>
    </row>
    <row r="19" spans="2:8" ht="15.75">
      <c r="B19" s="279"/>
      <c r="C19" s="279"/>
      <c r="D19" s="279"/>
      <c r="F19" s="279"/>
      <c r="G19" s="279"/>
      <c r="H19" s="279"/>
    </row>
    <row r="20" spans="2:8" ht="15.75">
      <c r="B20" s="279"/>
      <c r="C20" s="279"/>
      <c r="D20" s="279"/>
      <c r="F20" s="279"/>
      <c r="G20" s="279"/>
      <c r="H20" s="279"/>
    </row>
    <row r="21" spans="2:8" ht="15.75">
      <c r="B21" s="279"/>
      <c r="C21" s="279"/>
      <c r="D21" s="279"/>
      <c r="F21" s="279"/>
      <c r="G21" s="279"/>
      <c r="H21" s="279"/>
    </row>
    <row r="22" spans="2:8" ht="15.75">
      <c r="B22" s="279"/>
      <c r="C22" s="279"/>
      <c r="D22" s="279"/>
      <c r="F22" s="279"/>
      <c r="G22" s="279"/>
      <c r="H22" s="279"/>
    </row>
    <row r="23" spans="2:8" ht="15.75">
      <c r="B23" s="279"/>
      <c r="C23" s="279"/>
      <c r="D23" s="279"/>
      <c r="F23" s="279"/>
      <c r="G23" s="279"/>
      <c r="H23" s="279"/>
    </row>
    <row r="24" spans="2:8" ht="15.75">
      <c r="B24" s="279"/>
      <c r="C24" s="279"/>
      <c r="D24" s="279"/>
      <c r="F24" s="279"/>
      <c r="G24" s="279"/>
      <c r="H24" s="279"/>
    </row>
    <row r="25" spans="2:8" ht="15.75">
      <c r="B25" s="279"/>
      <c r="C25" s="279"/>
      <c r="D25" s="279"/>
      <c r="F25" s="279"/>
      <c r="G25" s="279"/>
      <c r="H25" s="279"/>
    </row>
    <row r="26" spans="2:8" ht="15.75">
      <c r="B26" s="279"/>
      <c r="C26" s="279"/>
      <c r="D26" s="279"/>
      <c r="F26" s="279"/>
      <c r="G26" s="279"/>
      <c r="H26" s="279"/>
    </row>
    <row r="27" spans="2:8" ht="15.75">
      <c r="B27" s="279"/>
      <c r="C27" s="279"/>
      <c r="D27" s="279"/>
      <c r="F27" s="279"/>
      <c r="G27" s="279"/>
      <c r="H27" s="279"/>
    </row>
    <row r="28" spans="2:8" ht="15.75">
      <c r="B28" s="279"/>
      <c r="C28" s="279"/>
      <c r="D28" s="279"/>
      <c r="F28" s="279"/>
      <c r="G28" s="279"/>
      <c r="H28" s="279"/>
    </row>
    <row r="29" spans="2:8" ht="15.75">
      <c r="B29" s="279"/>
      <c r="C29" s="279"/>
      <c r="D29" s="279"/>
      <c r="F29" s="279"/>
      <c r="G29" s="279"/>
      <c r="H29" s="279"/>
    </row>
    <row r="30" spans="2:8" ht="15.75">
      <c r="B30" s="279"/>
      <c r="C30" s="279"/>
      <c r="D30" s="279"/>
      <c r="F30" s="279"/>
      <c r="G30" s="279"/>
      <c r="H30" s="279"/>
    </row>
  </sheetData>
  <sheetProtection/>
  <mergeCells count="16">
    <mergeCell ref="E8:E9"/>
    <mergeCell ref="E6:E7"/>
    <mergeCell ref="D8:D9"/>
    <mergeCell ref="D6:D7"/>
    <mergeCell ref="C8:C9"/>
    <mergeCell ref="F8:F9"/>
    <mergeCell ref="A6:A9"/>
    <mergeCell ref="B6:B7"/>
    <mergeCell ref="I6:I9"/>
    <mergeCell ref="B8:B9"/>
    <mergeCell ref="C6:C7"/>
    <mergeCell ref="H8:H9"/>
    <mergeCell ref="H6:H7"/>
    <mergeCell ref="G8:G9"/>
    <mergeCell ref="G6:G7"/>
    <mergeCell ref="F6:F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A1">
      <selection activeCell="F4" sqref="F4"/>
    </sheetView>
  </sheetViews>
  <sheetFormatPr defaultColWidth="7.99609375" defaultRowHeight="13.5"/>
  <cols>
    <col min="1" max="1" width="7.5546875" style="2" customWidth="1"/>
    <col min="2" max="10" width="13.3359375" style="2" customWidth="1"/>
    <col min="11" max="11" width="6.5546875" style="2" customWidth="1"/>
    <col min="12" max="12" width="6.4453125" style="2" customWidth="1"/>
    <col min="13" max="13" width="6.5546875" style="2" customWidth="1"/>
    <col min="14" max="14" width="7.4453125" style="2" customWidth="1"/>
    <col min="15" max="15" width="7.77734375" style="2" customWidth="1"/>
    <col min="16" max="16" width="7.88671875" style="2" customWidth="1"/>
    <col min="17" max="17" width="6.10546875" style="2" customWidth="1"/>
    <col min="18" max="18" width="7.21484375" style="2" customWidth="1"/>
    <col min="19" max="19" width="6.4453125" style="2" customWidth="1"/>
    <col min="20" max="20" width="7.21484375" style="2" customWidth="1"/>
    <col min="21" max="16384" width="7.99609375" style="2" customWidth="1"/>
  </cols>
  <sheetData>
    <row r="1" spans="1:20" s="603" customFormat="1" ht="12" customHeight="1">
      <c r="A1" s="493" t="s">
        <v>312</v>
      </c>
      <c r="B1" s="601"/>
      <c r="C1" s="601"/>
      <c r="D1" s="601"/>
      <c r="E1" s="601"/>
      <c r="F1" s="601"/>
      <c r="G1" s="601"/>
      <c r="H1" s="601"/>
      <c r="I1" s="601"/>
      <c r="J1" s="602" t="s">
        <v>41</v>
      </c>
      <c r="K1" s="601"/>
      <c r="L1" s="601"/>
      <c r="M1" s="601"/>
      <c r="N1" s="601"/>
      <c r="O1" s="601"/>
      <c r="P1" s="601"/>
      <c r="Q1" s="601"/>
      <c r="R1" s="601"/>
      <c r="S1" s="601"/>
      <c r="T1" s="602"/>
    </row>
    <row r="2" spans="1:19" s="1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s="163" customFormat="1" ht="22.5">
      <c r="A3" s="162" t="s">
        <v>505</v>
      </c>
      <c r="B3" s="162"/>
      <c r="C3" s="162"/>
      <c r="D3" s="162"/>
      <c r="E3" s="162"/>
      <c r="F3" s="162" t="s">
        <v>506</v>
      </c>
      <c r="G3" s="162"/>
      <c r="H3" s="162"/>
      <c r="I3" s="162"/>
      <c r="J3" s="16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163" customFormat="1" ht="12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10" s="523" customFormat="1" ht="12" customHeight="1" thickBot="1">
      <c r="A5" s="244" t="s">
        <v>147</v>
      </c>
      <c r="B5" s="604"/>
      <c r="C5" s="604"/>
      <c r="D5" s="604"/>
      <c r="E5" s="604"/>
      <c r="F5" s="604"/>
      <c r="G5" s="604"/>
      <c r="H5" s="604"/>
      <c r="I5" s="604"/>
      <c r="J5" s="526" t="s">
        <v>257</v>
      </c>
    </row>
    <row r="6" spans="1:10" s="209" customFormat="1" ht="30" customHeight="1">
      <c r="A6" s="761" t="s">
        <v>413</v>
      </c>
      <c r="B6" s="757" t="s">
        <v>443</v>
      </c>
      <c r="C6" s="757" t="s">
        <v>444</v>
      </c>
      <c r="D6" s="757" t="s">
        <v>445</v>
      </c>
      <c r="E6" s="757" t="s">
        <v>446</v>
      </c>
      <c r="F6" s="759"/>
      <c r="G6" s="759"/>
      <c r="H6" s="759"/>
      <c r="I6" s="757" t="s">
        <v>448</v>
      </c>
      <c r="J6" s="760" t="s">
        <v>141</v>
      </c>
    </row>
    <row r="7" spans="1:10" s="209" customFormat="1" ht="39" customHeight="1">
      <c r="A7" s="762"/>
      <c r="B7" s="758"/>
      <c r="C7" s="758"/>
      <c r="D7" s="758"/>
      <c r="E7" s="605" t="s">
        <v>161</v>
      </c>
      <c r="F7" s="636" t="s">
        <v>447</v>
      </c>
      <c r="G7" s="606" t="s">
        <v>411</v>
      </c>
      <c r="H7" s="606" t="s">
        <v>412</v>
      </c>
      <c r="I7" s="758"/>
      <c r="J7" s="695"/>
    </row>
    <row r="8" spans="1:10" s="209" customFormat="1" ht="39" customHeight="1">
      <c r="A8" s="435">
        <v>2016</v>
      </c>
      <c r="B8" s="436">
        <v>106501</v>
      </c>
      <c r="C8" s="436">
        <v>35505</v>
      </c>
      <c r="D8" s="437">
        <v>70996</v>
      </c>
      <c r="E8" s="438">
        <v>70996</v>
      </c>
      <c r="F8" s="436">
        <v>0</v>
      </c>
      <c r="G8" s="436">
        <v>1153</v>
      </c>
      <c r="H8" s="436">
        <v>69843</v>
      </c>
      <c r="I8" s="438">
        <v>66.66228486117501</v>
      </c>
      <c r="J8" s="439">
        <v>2016</v>
      </c>
    </row>
    <row r="9" spans="1:10" s="209" customFormat="1" ht="39" customHeight="1">
      <c r="A9" s="435">
        <v>2017</v>
      </c>
      <c r="B9" s="436">
        <v>105843</v>
      </c>
      <c r="C9" s="436">
        <v>34924</v>
      </c>
      <c r="D9" s="437">
        <v>70919</v>
      </c>
      <c r="E9" s="438">
        <v>70919</v>
      </c>
      <c r="F9" s="436">
        <v>0</v>
      </c>
      <c r="G9" s="436">
        <v>2335</v>
      </c>
      <c r="H9" s="436">
        <v>68584</v>
      </c>
      <c r="I9" s="438">
        <v>67.00395869353666</v>
      </c>
      <c r="J9" s="439">
        <v>2017</v>
      </c>
    </row>
    <row r="10" spans="1:10" s="209" customFormat="1" ht="39" customHeight="1">
      <c r="A10" s="435">
        <v>2018</v>
      </c>
      <c r="B10" s="436">
        <v>104881</v>
      </c>
      <c r="C10" s="436">
        <v>25168</v>
      </c>
      <c r="D10" s="437">
        <v>79713</v>
      </c>
      <c r="E10" s="438">
        <v>79713</v>
      </c>
      <c r="F10" s="436">
        <v>0</v>
      </c>
      <c r="G10" s="436">
        <v>3878</v>
      </c>
      <c r="H10" s="436">
        <v>75835</v>
      </c>
      <c r="I10" s="438">
        <v>76.00327990770492</v>
      </c>
      <c r="J10" s="439">
        <v>2018</v>
      </c>
    </row>
    <row r="11" spans="1:10" s="209" customFormat="1" ht="39" customHeight="1">
      <c r="A11" s="435">
        <v>2019</v>
      </c>
      <c r="B11" s="436">
        <v>104162</v>
      </c>
      <c r="C11" s="436">
        <v>25983</v>
      </c>
      <c r="D11" s="437">
        <v>78179</v>
      </c>
      <c r="E11" s="438">
        <v>78179</v>
      </c>
      <c r="F11" s="436">
        <v>0</v>
      </c>
      <c r="G11" s="436">
        <v>3526</v>
      </c>
      <c r="H11" s="436">
        <v>74653</v>
      </c>
      <c r="I11" s="438">
        <v>75.1</v>
      </c>
      <c r="J11" s="439">
        <v>2019</v>
      </c>
    </row>
    <row r="12" spans="1:10" s="246" customFormat="1" ht="39" customHeight="1">
      <c r="A12" s="440">
        <v>2020</v>
      </c>
      <c r="B12" s="441">
        <v>103088</v>
      </c>
      <c r="C12" s="442">
        <f>B12-E12</f>
        <v>24116</v>
      </c>
      <c r="D12" s="442">
        <f>B12-C12</f>
        <v>78972</v>
      </c>
      <c r="E12" s="443">
        <f>F12+G12+H12</f>
        <v>78972</v>
      </c>
      <c r="F12" s="441">
        <v>0</v>
      </c>
      <c r="G12" s="441">
        <v>3540</v>
      </c>
      <c r="H12" s="441">
        <v>75432</v>
      </c>
      <c r="I12" s="443">
        <f>E12/B12*100</f>
        <v>76.6063945367065</v>
      </c>
      <c r="J12" s="444">
        <v>2020</v>
      </c>
    </row>
    <row r="13" spans="1:20" s="164" customFormat="1" ht="1.5" customHeight="1" thickBot="1">
      <c r="A13" s="239"/>
      <c r="C13" s="240"/>
      <c r="I13" s="239"/>
      <c r="K13" s="240"/>
      <c r="T13" s="165"/>
    </row>
    <row r="14" spans="1:20" s="164" customFormat="1" ht="4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T14" s="165"/>
    </row>
    <row r="15" spans="1:20" s="164" customFormat="1" ht="12.75" customHeight="1">
      <c r="A15" s="164" t="s">
        <v>162</v>
      </c>
      <c r="B15" s="166"/>
      <c r="C15" s="166"/>
      <c r="D15" s="166"/>
      <c r="E15" s="166"/>
      <c r="F15" s="166" t="s">
        <v>104</v>
      </c>
      <c r="G15" s="166"/>
      <c r="H15" s="166"/>
      <c r="I15" s="166"/>
      <c r="K15" s="166"/>
      <c r="L15" s="166"/>
      <c r="M15" s="166"/>
      <c r="N15" s="166"/>
      <c r="O15" s="166"/>
      <c r="P15" s="166"/>
      <c r="Q15" s="166"/>
      <c r="R15" s="166"/>
      <c r="S15" s="166"/>
      <c r="T15" s="165"/>
    </row>
    <row r="16" s="1" customFormat="1" ht="12">
      <c r="T16" s="14"/>
    </row>
    <row r="17" s="1" customFormat="1" ht="13.5" customHeight="1">
      <c r="T17" s="14"/>
    </row>
    <row r="18" ht="15.75">
      <c r="T18" s="16"/>
    </row>
    <row r="19" ht="15.75">
      <c r="T19" s="16"/>
    </row>
    <row r="20" ht="15.75">
      <c r="T20" s="16"/>
    </row>
    <row r="21" ht="15.75">
      <c r="T21" s="16"/>
    </row>
    <row r="22" ht="15.75">
      <c r="T22" s="16"/>
    </row>
    <row r="23" ht="15.75">
      <c r="T23" s="16"/>
    </row>
    <row r="24" ht="15.75">
      <c r="T24" s="16"/>
    </row>
    <row r="25" ht="15.75">
      <c r="T25" s="16"/>
    </row>
    <row r="26" ht="15.75">
      <c r="T26" s="16"/>
    </row>
    <row r="27" ht="15.75">
      <c r="T27" s="16"/>
    </row>
    <row r="28" ht="15.75">
      <c r="T28" s="16"/>
    </row>
    <row r="29" ht="15.75">
      <c r="T29" s="16"/>
    </row>
    <row r="30" ht="15.75">
      <c r="T30" s="16"/>
    </row>
    <row r="31" ht="15.75">
      <c r="T31" s="16"/>
    </row>
    <row r="32" ht="15.75">
      <c r="T32" s="16"/>
    </row>
    <row r="33" ht="15.75">
      <c r="T33" s="16"/>
    </row>
    <row r="34" ht="15.75">
      <c r="T34" s="16"/>
    </row>
    <row r="35" ht="15.75">
      <c r="T35" s="16"/>
    </row>
    <row r="36" ht="15.75">
      <c r="T36" s="16"/>
    </row>
    <row r="37" ht="15.75">
      <c r="T37" s="16"/>
    </row>
    <row r="38" ht="15.75">
      <c r="T38" s="16"/>
    </row>
    <row r="39" ht="15.75">
      <c r="T39" s="16"/>
    </row>
    <row r="40" ht="15.75">
      <c r="T40" s="16"/>
    </row>
    <row r="41" ht="15.75">
      <c r="T41" s="16"/>
    </row>
    <row r="42" ht="15.75">
      <c r="T42" s="16"/>
    </row>
    <row r="43" ht="15.75">
      <c r="T43" s="16"/>
    </row>
    <row r="44" ht="15.75">
      <c r="T44" s="16"/>
    </row>
    <row r="45" ht="15.75">
      <c r="T45" s="16"/>
    </row>
    <row r="46" ht="15.75">
      <c r="T46" s="16"/>
    </row>
    <row r="47" ht="15.75">
      <c r="T47" s="16"/>
    </row>
    <row r="48" ht="15.75">
      <c r="T48" s="16"/>
    </row>
    <row r="49" ht="15.75">
      <c r="T49" s="16"/>
    </row>
    <row r="50" ht="15.75">
      <c r="T50" s="16"/>
    </row>
    <row r="51" ht="15.75">
      <c r="T51" s="16"/>
    </row>
    <row r="52" ht="15.75">
      <c r="T52" s="16"/>
    </row>
    <row r="53" ht="15.75">
      <c r="T53" s="16"/>
    </row>
    <row r="54" ht="15.75">
      <c r="T54" s="16"/>
    </row>
    <row r="55" ht="15.75">
      <c r="T55" s="16"/>
    </row>
    <row r="56" ht="15.75">
      <c r="T56" s="16"/>
    </row>
    <row r="57" ht="15.75">
      <c r="T57" s="16"/>
    </row>
    <row r="58" ht="15.75">
      <c r="T58" s="16"/>
    </row>
    <row r="59" ht="15.75">
      <c r="T59" s="16"/>
    </row>
    <row r="60" ht="15.75">
      <c r="T60" s="16"/>
    </row>
    <row r="61" ht="15.75">
      <c r="T61" s="16"/>
    </row>
    <row r="62" ht="15.75">
      <c r="T62" s="16"/>
    </row>
    <row r="63" ht="15.75">
      <c r="T63" s="16"/>
    </row>
    <row r="64" ht="15.75">
      <c r="T64" s="16"/>
    </row>
    <row r="65" ht="15.75">
      <c r="T65" s="16"/>
    </row>
    <row r="66" ht="15.75">
      <c r="T66" s="16"/>
    </row>
    <row r="67" ht="15.75">
      <c r="T67" s="16"/>
    </row>
    <row r="68" ht="15.75">
      <c r="T68" s="16"/>
    </row>
    <row r="69" ht="15.75">
      <c r="T69" s="16"/>
    </row>
    <row r="70" ht="15.75">
      <c r="T70" s="16"/>
    </row>
    <row r="71" ht="15.75">
      <c r="T71" s="16"/>
    </row>
    <row r="72" ht="15.75">
      <c r="T72" s="16"/>
    </row>
    <row r="73" ht="15.75">
      <c r="T73" s="16"/>
    </row>
    <row r="74" ht="15.75">
      <c r="T74" s="16"/>
    </row>
    <row r="75" ht="15.75">
      <c r="T75" s="16"/>
    </row>
    <row r="76" ht="15.75">
      <c r="T76" s="16"/>
    </row>
    <row r="77" ht="15.75">
      <c r="T77" s="16"/>
    </row>
    <row r="78" ht="15.75">
      <c r="T78" s="16"/>
    </row>
    <row r="79" ht="15.75">
      <c r="T79" s="16"/>
    </row>
    <row r="80" ht="15.75">
      <c r="T80" s="16"/>
    </row>
    <row r="81" ht="15.75">
      <c r="T81" s="16"/>
    </row>
    <row r="82" ht="15.75">
      <c r="T82" s="16"/>
    </row>
    <row r="83" ht="15.75">
      <c r="T83" s="16"/>
    </row>
    <row r="84" ht="15.75">
      <c r="T84" s="16"/>
    </row>
    <row r="85" ht="15.75">
      <c r="T85" s="16"/>
    </row>
    <row r="86" ht="15.75">
      <c r="T86" s="16"/>
    </row>
    <row r="87" ht="15.75">
      <c r="T87" s="16"/>
    </row>
    <row r="88" ht="15.75">
      <c r="T88" s="16"/>
    </row>
    <row r="89" ht="15.75">
      <c r="T89" s="16"/>
    </row>
    <row r="90" ht="15.75">
      <c r="T90" s="16"/>
    </row>
    <row r="91" ht="15.75">
      <c r="T91" s="16"/>
    </row>
    <row r="92" ht="15.75">
      <c r="T92" s="16"/>
    </row>
    <row r="93" ht="15.75">
      <c r="T93" s="16"/>
    </row>
    <row r="94" ht="15.75">
      <c r="T94" s="16"/>
    </row>
    <row r="95" ht="15.75">
      <c r="T95" s="16"/>
    </row>
    <row r="96" ht="15.75">
      <c r="T96" s="16"/>
    </row>
    <row r="97" ht="15.75">
      <c r="T97" s="16"/>
    </row>
    <row r="98" ht="15.75">
      <c r="T98" s="16"/>
    </row>
    <row r="99" ht="15.75">
      <c r="T99" s="16"/>
    </row>
    <row r="100" ht="15.75">
      <c r="T100" s="16"/>
    </row>
    <row r="101" ht="15.75">
      <c r="T101" s="16"/>
    </row>
    <row r="102" ht="15.75">
      <c r="T102" s="16"/>
    </row>
    <row r="103" ht="15.75">
      <c r="T103" s="16"/>
    </row>
    <row r="104" ht="15.75">
      <c r="T104" s="16"/>
    </row>
    <row r="105" ht="15.75">
      <c r="T105" s="16"/>
    </row>
    <row r="106" ht="15.75">
      <c r="T106" s="16"/>
    </row>
    <row r="107" ht="15.75">
      <c r="T107" s="16"/>
    </row>
    <row r="108" ht="15.75">
      <c r="T108" s="16"/>
    </row>
    <row r="109" ht="15.75">
      <c r="T109" s="16"/>
    </row>
    <row r="110" ht="15.75">
      <c r="T110" s="16"/>
    </row>
  </sheetData>
  <sheetProtection/>
  <mergeCells count="7">
    <mergeCell ref="C6:C7"/>
    <mergeCell ref="D6:D7"/>
    <mergeCell ref="E6:H6"/>
    <mergeCell ref="I6:I7"/>
    <mergeCell ref="J6:J7"/>
    <mergeCell ref="A6:A7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zoomScalePageLayoutView="0" workbookViewId="0" topLeftCell="A1">
      <selection activeCell="G14" sqref="G14"/>
    </sheetView>
  </sheetViews>
  <sheetFormatPr defaultColWidth="7.99609375" defaultRowHeight="13.5"/>
  <cols>
    <col min="1" max="1" width="8.88671875" style="46" customWidth="1"/>
    <col min="2" max="4" width="8.88671875" style="47" customWidth="1"/>
    <col min="5" max="6" width="8.88671875" style="44" customWidth="1"/>
    <col min="7" max="7" width="8.5546875" style="44" customWidth="1"/>
    <col min="8" max="8" width="11.3359375" style="47" customWidth="1"/>
    <col min="9" max="9" width="9.6640625" style="47" customWidth="1"/>
    <col min="10" max="10" width="9.3359375" style="47" customWidth="1"/>
    <col min="11" max="11" width="9.77734375" style="47" customWidth="1"/>
    <col min="12" max="12" width="9.3359375" style="47" customWidth="1"/>
    <col min="13" max="13" width="8.21484375" style="47" customWidth="1"/>
    <col min="14" max="14" width="9.4453125" style="45" customWidth="1"/>
    <col min="15" max="16" width="0.55078125" style="2" customWidth="1"/>
    <col min="17" max="16384" width="7.99609375" style="2" customWidth="1"/>
  </cols>
  <sheetData>
    <row r="1" spans="1:14" s="603" customFormat="1" ht="11.25">
      <c r="A1" s="493" t="s">
        <v>312</v>
      </c>
      <c r="B1" s="618"/>
      <c r="C1" s="618"/>
      <c r="D1" s="618"/>
      <c r="E1" s="619"/>
      <c r="F1" s="619"/>
      <c r="G1" s="619"/>
      <c r="H1" s="618"/>
      <c r="I1" s="618"/>
      <c r="J1" s="618"/>
      <c r="K1" s="618"/>
      <c r="L1" s="618"/>
      <c r="M1" s="618"/>
      <c r="N1" s="602" t="s">
        <v>41</v>
      </c>
    </row>
    <row r="2" spans="1:14" s="1" customFormat="1" ht="12">
      <c r="A2" s="15"/>
      <c r="B2" s="34"/>
      <c r="C2" s="34"/>
      <c r="D2" s="34"/>
      <c r="E2" s="35"/>
      <c r="F2" s="35"/>
      <c r="G2" s="35"/>
      <c r="H2" s="34"/>
      <c r="I2" s="34"/>
      <c r="J2" s="34"/>
      <c r="K2" s="34"/>
      <c r="L2" s="34"/>
      <c r="M2" s="34"/>
      <c r="N2" s="36"/>
    </row>
    <row r="3" spans="1:14" s="163" customFormat="1" ht="22.5">
      <c r="A3" s="763" t="s">
        <v>507</v>
      </c>
      <c r="B3" s="763"/>
      <c r="C3" s="763"/>
      <c r="D3" s="763"/>
      <c r="E3" s="763"/>
      <c r="F3" s="763"/>
      <c r="G3" s="763"/>
      <c r="H3" s="764" t="s">
        <v>508</v>
      </c>
      <c r="I3" s="764"/>
      <c r="J3" s="764"/>
      <c r="K3" s="764"/>
      <c r="L3" s="764"/>
      <c r="M3" s="764"/>
      <c r="N3" s="168"/>
    </row>
    <row r="4" spans="1:14" s="41" customFormat="1" ht="12">
      <c r="A4" s="37"/>
      <c r="B4" s="38"/>
      <c r="C4" s="38"/>
      <c r="D4" s="38"/>
      <c r="E4" s="39"/>
      <c r="F4" s="39"/>
      <c r="G4" s="39"/>
      <c r="H4" s="38"/>
      <c r="I4" s="38"/>
      <c r="J4" s="38"/>
      <c r="K4" s="38"/>
      <c r="L4" s="38"/>
      <c r="M4" s="38"/>
      <c r="N4" s="40"/>
    </row>
    <row r="5" spans="1:14" s="164" customFormat="1" ht="15.75" thickBot="1">
      <c r="A5" s="164" t="s">
        <v>139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772" t="s">
        <v>124</v>
      </c>
      <c r="N5" s="772"/>
    </row>
    <row r="6" spans="1:14" s="164" customFormat="1" ht="6" customHeight="1">
      <c r="A6" s="773" t="s">
        <v>258</v>
      </c>
      <c r="B6" s="765" t="s">
        <v>451</v>
      </c>
      <c r="C6" s="766"/>
      <c r="D6" s="766"/>
      <c r="E6" s="766"/>
      <c r="F6" s="766"/>
      <c r="G6" s="767"/>
      <c r="H6" s="771" t="s">
        <v>259</v>
      </c>
      <c r="I6" s="766"/>
      <c r="J6" s="766"/>
      <c r="K6" s="766"/>
      <c r="L6" s="766"/>
      <c r="M6" s="767"/>
      <c r="N6" s="776" t="s">
        <v>42</v>
      </c>
    </row>
    <row r="7" spans="1:14" s="165" customFormat="1" ht="14.25" customHeight="1">
      <c r="A7" s="774"/>
      <c r="B7" s="768"/>
      <c r="C7" s="769"/>
      <c r="D7" s="769"/>
      <c r="E7" s="769"/>
      <c r="F7" s="769"/>
      <c r="G7" s="770"/>
      <c r="H7" s="768"/>
      <c r="I7" s="769"/>
      <c r="J7" s="769"/>
      <c r="K7" s="769"/>
      <c r="L7" s="769"/>
      <c r="M7" s="770"/>
      <c r="N7" s="777"/>
    </row>
    <row r="8" spans="1:14" s="165" customFormat="1" ht="16.5" customHeight="1">
      <c r="A8" s="774"/>
      <c r="B8" s="446" t="s">
        <v>248</v>
      </c>
      <c r="C8" s="446" t="s">
        <v>249</v>
      </c>
      <c r="D8" s="446" t="s">
        <v>260</v>
      </c>
      <c r="E8" s="446" t="s">
        <v>261</v>
      </c>
      <c r="F8" s="446" t="s">
        <v>235</v>
      </c>
      <c r="G8" s="447" t="s">
        <v>262</v>
      </c>
      <c r="H8" s="448" t="s">
        <v>263</v>
      </c>
      <c r="I8" s="448" t="s">
        <v>264</v>
      </c>
      <c r="J8" s="448" t="s">
        <v>265</v>
      </c>
      <c r="K8" s="448" t="s">
        <v>266</v>
      </c>
      <c r="L8" s="448" t="s">
        <v>267</v>
      </c>
      <c r="M8" s="448" t="s">
        <v>268</v>
      </c>
      <c r="N8" s="777"/>
    </row>
    <row r="9" spans="1:14" s="165" customFormat="1" ht="13.5" customHeight="1">
      <c r="A9" s="774"/>
      <c r="B9" s="446"/>
      <c r="C9" s="446"/>
      <c r="D9" s="446"/>
      <c r="E9" s="446"/>
      <c r="F9" s="446"/>
      <c r="G9" s="446"/>
      <c r="H9" s="449" t="s">
        <v>136</v>
      </c>
      <c r="I9" s="449"/>
      <c r="J9" s="449" t="s">
        <v>24</v>
      </c>
      <c r="K9" s="449" t="s">
        <v>125</v>
      </c>
      <c r="L9" s="449" t="s">
        <v>25</v>
      </c>
      <c r="M9" s="449" t="s">
        <v>26</v>
      </c>
      <c r="N9" s="777"/>
    </row>
    <row r="10" spans="1:14" s="165" customFormat="1" ht="22.5" customHeight="1">
      <c r="A10" s="774"/>
      <c r="B10" s="446"/>
      <c r="C10" s="446"/>
      <c r="D10" s="446"/>
      <c r="E10" s="446" t="s">
        <v>126</v>
      </c>
      <c r="F10" s="563"/>
      <c r="G10" s="446"/>
      <c r="H10" s="449" t="s">
        <v>453</v>
      </c>
      <c r="I10" s="449" t="s">
        <v>454</v>
      </c>
      <c r="J10" s="449" t="s">
        <v>455</v>
      </c>
      <c r="K10" s="449" t="s">
        <v>129</v>
      </c>
      <c r="L10" s="449" t="s">
        <v>27</v>
      </c>
      <c r="M10" s="449" t="s">
        <v>130</v>
      </c>
      <c r="N10" s="777"/>
    </row>
    <row r="11" spans="1:14" s="165" customFormat="1" ht="17.25" customHeight="1">
      <c r="A11" s="775"/>
      <c r="B11" s="450" t="s">
        <v>4</v>
      </c>
      <c r="C11" s="450" t="s">
        <v>441</v>
      </c>
      <c r="D11" s="562" t="s">
        <v>513</v>
      </c>
      <c r="E11" s="451" t="s">
        <v>127</v>
      </c>
      <c r="F11" s="562" t="s">
        <v>514</v>
      </c>
      <c r="G11" s="450" t="s">
        <v>28</v>
      </c>
      <c r="H11" s="452" t="s">
        <v>29</v>
      </c>
      <c r="I11" s="452" t="s">
        <v>30</v>
      </c>
      <c r="J11" s="452" t="s">
        <v>31</v>
      </c>
      <c r="K11" s="452" t="s">
        <v>30</v>
      </c>
      <c r="L11" s="452" t="s">
        <v>31</v>
      </c>
      <c r="M11" s="452" t="s">
        <v>128</v>
      </c>
      <c r="N11" s="778"/>
    </row>
    <row r="12" spans="1:14" s="165" customFormat="1" ht="45" customHeight="1">
      <c r="A12" s="453">
        <v>2016</v>
      </c>
      <c r="B12" s="608">
        <v>2783</v>
      </c>
      <c r="C12" s="297">
        <v>1228</v>
      </c>
      <c r="D12" s="637">
        <v>1475</v>
      </c>
      <c r="E12" s="297">
        <v>80</v>
      </c>
      <c r="F12" s="388">
        <v>0</v>
      </c>
      <c r="G12" s="388">
        <v>0</v>
      </c>
      <c r="H12" s="608">
        <v>7132.485</v>
      </c>
      <c r="I12" s="608">
        <v>2783</v>
      </c>
      <c r="J12" s="609">
        <v>390.18658994726246</v>
      </c>
      <c r="K12" s="608">
        <v>18701</v>
      </c>
      <c r="L12" s="639">
        <v>2621.9473297174827</v>
      </c>
      <c r="M12" s="610">
        <v>14.881557135982035</v>
      </c>
      <c r="N12" s="454">
        <v>2016</v>
      </c>
    </row>
    <row r="13" spans="1:14" s="165" customFormat="1" ht="45" customHeight="1">
      <c r="A13" s="453">
        <v>2017</v>
      </c>
      <c r="B13" s="608">
        <v>2738</v>
      </c>
      <c r="C13" s="297">
        <v>1222</v>
      </c>
      <c r="D13" s="637">
        <v>1433</v>
      </c>
      <c r="E13" s="297">
        <v>83</v>
      </c>
      <c r="F13" s="388">
        <v>0</v>
      </c>
      <c r="G13" s="388">
        <v>0</v>
      </c>
      <c r="H13" s="608">
        <v>7043</v>
      </c>
      <c r="I13" s="608">
        <v>2738</v>
      </c>
      <c r="J13" s="609">
        <v>388.7547919920488</v>
      </c>
      <c r="K13" s="608">
        <v>18202</v>
      </c>
      <c r="L13" s="639">
        <v>2584.4100525344315</v>
      </c>
      <c r="M13" s="610">
        <v>15.042303043621578</v>
      </c>
      <c r="N13" s="454">
        <v>2017</v>
      </c>
    </row>
    <row r="14" spans="1:14" s="165" customFormat="1" ht="45" customHeight="1">
      <c r="A14" s="453">
        <v>2018</v>
      </c>
      <c r="B14" s="608">
        <v>3174</v>
      </c>
      <c r="C14" s="297">
        <v>1454</v>
      </c>
      <c r="D14" s="637">
        <v>1575</v>
      </c>
      <c r="E14" s="297">
        <v>145</v>
      </c>
      <c r="F14" s="388">
        <v>0</v>
      </c>
      <c r="G14" s="388">
        <v>0</v>
      </c>
      <c r="H14" s="608">
        <v>7340</v>
      </c>
      <c r="I14" s="608">
        <v>3173</v>
      </c>
      <c r="J14" s="609">
        <v>432.2888283378747</v>
      </c>
      <c r="K14" s="608">
        <v>18213</v>
      </c>
      <c r="L14" s="639">
        <v>2481.3351498637603</v>
      </c>
      <c r="M14" s="610">
        <v>17.421621918409926</v>
      </c>
      <c r="N14" s="454">
        <v>2018</v>
      </c>
    </row>
    <row r="15" spans="1:14" s="165" customFormat="1" ht="45" customHeight="1">
      <c r="A15" s="453">
        <v>2019</v>
      </c>
      <c r="B15" s="608">
        <v>3932</v>
      </c>
      <c r="C15" s="297">
        <v>1894</v>
      </c>
      <c r="D15" s="637">
        <v>1923</v>
      </c>
      <c r="E15" s="297">
        <v>115</v>
      </c>
      <c r="F15" s="388">
        <v>0</v>
      </c>
      <c r="G15" s="388">
        <v>0</v>
      </c>
      <c r="H15" s="608">
        <v>7132.3</v>
      </c>
      <c r="I15" s="608">
        <v>3932</v>
      </c>
      <c r="J15" s="609">
        <v>551</v>
      </c>
      <c r="K15" s="608">
        <v>19900</v>
      </c>
      <c r="L15" s="639">
        <v>2790.5</v>
      </c>
      <c r="M15" s="610">
        <v>19.7</v>
      </c>
      <c r="N15" s="454">
        <v>2019</v>
      </c>
    </row>
    <row r="16" spans="1:14" s="445" customFormat="1" ht="45" customHeight="1">
      <c r="A16" s="455">
        <v>2020</v>
      </c>
      <c r="B16" s="611">
        <f>SUM(C16:G16)</f>
        <v>4240</v>
      </c>
      <c r="C16" s="638">
        <v>2405</v>
      </c>
      <c r="D16" s="638">
        <v>1820</v>
      </c>
      <c r="E16" s="638">
        <v>15</v>
      </c>
      <c r="F16" s="391">
        <v>0</v>
      </c>
      <c r="G16" s="391">
        <v>0</v>
      </c>
      <c r="H16" s="611">
        <v>6578</v>
      </c>
      <c r="I16" s="611">
        <v>4318</v>
      </c>
      <c r="J16" s="612">
        <f>I16/H16*1000</f>
        <v>656.4305259957433</v>
      </c>
      <c r="K16" s="611">
        <v>20215</v>
      </c>
      <c r="L16" s="640">
        <f>K16/H16*1000</f>
        <v>3073.1225296442685</v>
      </c>
      <c r="M16" s="613">
        <f>J16/L16*100</f>
        <v>21.3603759584467</v>
      </c>
      <c r="N16" s="456">
        <v>2020</v>
      </c>
    </row>
    <row r="17" spans="1:14" s="164" customFormat="1" ht="3" customHeight="1" thickBot="1">
      <c r="A17" s="614"/>
      <c r="B17" s="615"/>
      <c r="C17" s="615"/>
      <c r="D17" s="615"/>
      <c r="E17" s="615"/>
      <c r="F17" s="615"/>
      <c r="G17" s="615"/>
      <c r="H17" s="615"/>
      <c r="I17" s="616"/>
      <c r="J17" s="616"/>
      <c r="K17" s="616"/>
      <c r="L17" s="615"/>
      <c r="M17" s="615"/>
      <c r="N17" s="617"/>
    </row>
    <row r="18" spans="2:14" s="164" customFormat="1" ht="4.5" customHeight="1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</row>
    <row r="19" spans="1:14" s="164" customFormat="1" ht="12" customHeight="1">
      <c r="A19" s="166" t="s">
        <v>162</v>
      </c>
      <c r="B19" s="171"/>
      <c r="C19" s="171"/>
      <c r="D19" s="171"/>
      <c r="E19" s="171"/>
      <c r="F19" s="171"/>
      <c r="G19" s="171"/>
      <c r="H19" s="166" t="s">
        <v>104</v>
      </c>
      <c r="I19" s="167"/>
      <c r="J19" s="166"/>
      <c r="K19" s="171"/>
      <c r="L19" s="171"/>
      <c r="M19" s="171"/>
      <c r="N19" s="172"/>
    </row>
    <row r="20" spans="2:13" ht="12" customHeight="1">
      <c r="B20" s="43"/>
      <c r="C20" s="43"/>
      <c r="D20" s="43"/>
      <c r="H20" s="43"/>
      <c r="I20" s="43"/>
      <c r="J20" s="43"/>
      <c r="K20" s="43"/>
      <c r="L20" s="43"/>
      <c r="M20" s="43"/>
    </row>
    <row r="21" spans="2:13" ht="15.75">
      <c r="B21" s="43"/>
      <c r="C21" s="43"/>
      <c r="D21" s="43"/>
      <c r="H21" s="43"/>
      <c r="I21" s="43"/>
      <c r="J21" s="43"/>
      <c r="K21" s="43"/>
      <c r="L21" s="43"/>
      <c r="M21" s="43"/>
    </row>
    <row r="22" spans="2:13" ht="15.75">
      <c r="B22" s="43"/>
      <c r="C22" s="43"/>
      <c r="D22" s="43"/>
      <c r="H22" s="43"/>
      <c r="I22" s="43"/>
      <c r="J22" s="43"/>
      <c r="K22" s="43"/>
      <c r="L22" s="43"/>
      <c r="M22" s="43"/>
    </row>
    <row r="23" spans="2:13" ht="15.75">
      <c r="B23" s="43"/>
      <c r="C23" s="43"/>
      <c r="D23" s="43"/>
      <c r="H23" s="43"/>
      <c r="I23" s="43"/>
      <c r="J23" s="43"/>
      <c r="K23" s="43"/>
      <c r="L23" s="43"/>
      <c r="M23" s="43"/>
    </row>
    <row r="24" spans="2:13" ht="15.75">
      <c r="B24" s="43"/>
      <c r="C24" s="43"/>
      <c r="D24" s="43"/>
      <c r="H24" s="43"/>
      <c r="I24" s="43"/>
      <c r="J24" s="43"/>
      <c r="K24" s="43"/>
      <c r="L24" s="43"/>
      <c r="M24" s="43"/>
    </row>
    <row r="25" spans="2:13" ht="15.75">
      <c r="B25" s="43"/>
      <c r="C25" s="43"/>
      <c r="D25" s="43"/>
      <c r="H25" s="43"/>
      <c r="I25" s="43"/>
      <c r="J25" s="43"/>
      <c r="K25" s="43"/>
      <c r="L25" s="43"/>
      <c r="M25" s="43"/>
    </row>
    <row r="26" spans="2:13" ht="15.75">
      <c r="B26" s="43"/>
      <c r="C26" s="43"/>
      <c r="D26" s="43"/>
      <c r="H26" s="43"/>
      <c r="I26" s="43"/>
      <c r="J26" s="43"/>
      <c r="K26" s="43"/>
      <c r="L26" s="43"/>
      <c r="M26" s="43"/>
    </row>
    <row r="27" spans="2:13" ht="15.75">
      <c r="B27" s="43"/>
      <c r="C27" s="43"/>
      <c r="D27" s="43"/>
      <c r="H27" s="43"/>
      <c r="I27" s="43"/>
      <c r="J27" s="43"/>
      <c r="K27" s="43"/>
      <c r="L27" s="43"/>
      <c r="M27" s="43"/>
    </row>
    <row r="28" spans="2:13" ht="15.75">
      <c r="B28" s="43"/>
      <c r="C28" s="43"/>
      <c r="D28" s="43"/>
      <c r="H28" s="43"/>
      <c r="I28" s="43"/>
      <c r="J28" s="43"/>
      <c r="K28" s="43"/>
      <c r="L28" s="43"/>
      <c r="M28" s="43"/>
    </row>
    <row r="29" spans="2:13" ht="15.75">
      <c r="B29" s="43"/>
      <c r="C29" s="43"/>
      <c r="D29" s="43"/>
      <c r="H29" s="43"/>
      <c r="I29" s="43"/>
      <c r="J29" s="43"/>
      <c r="K29" s="43"/>
      <c r="L29" s="43"/>
      <c r="M29" s="43"/>
    </row>
    <row r="30" spans="2:13" ht="15.75">
      <c r="B30" s="43"/>
      <c r="C30" s="43"/>
      <c r="D30" s="43"/>
      <c r="H30" s="43"/>
      <c r="I30" s="43"/>
      <c r="J30" s="43"/>
      <c r="K30" s="43"/>
      <c r="L30" s="43"/>
      <c r="M30" s="43"/>
    </row>
    <row r="31" spans="2:13" ht="15.75">
      <c r="B31" s="43"/>
      <c r="C31" s="43"/>
      <c r="D31" s="43"/>
      <c r="H31" s="43"/>
      <c r="I31" s="43"/>
      <c r="J31" s="43"/>
      <c r="K31" s="43"/>
      <c r="L31" s="43"/>
      <c r="M31" s="43"/>
    </row>
    <row r="32" spans="2:13" ht="15.75">
      <c r="B32" s="43"/>
      <c r="C32" s="43"/>
      <c r="D32" s="43"/>
      <c r="H32" s="43"/>
      <c r="I32" s="43"/>
      <c r="J32" s="43"/>
      <c r="K32" s="43"/>
      <c r="L32" s="43"/>
      <c r="M32" s="43"/>
    </row>
    <row r="33" spans="2:13" ht="15.75">
      <c r="B33" s="43"/>
      <c r="C33" s="43"/>
      <c r="D33" s="43"/>
      <c r="H33" s="43"/>
      <c r="I33" s="43"/>
      <c r="J33" s="43"/>
      <c r="K33" s="43"/>
      <c r="L33" s="43"/>
      <c r="M33" s="43"/>
    </row>
    <row r="34" spans="2:13" ht="15.75">
      <c r="B34" s="43"/>
      <c r="C34" s="43"/>
      <c r="D34" s="43"/>
      <c r="H34" s="43"/>
      <c r="I34" s="43"/>
      <c r="J34" s="43"/>
      <c r="K34" s="43"/>
      <c r="L34" s="43"/>
      <c r="M34" s="43"/>
    </row>
  </sheetData>
  <sheetProtection/>
  <mergeCells count="7">
    <mergeCell ref="A3:G3"/>
    <mergeCell ref="H3:M3"/>
    <mergeCell ref="B6:G7"/>
    <mergeCell ref="H6:M7"/>
    <mergeCell ref="M5:N5"/>
    <mergeCell ref="A6:A11"/>
    <mergeCell ref="N6:N11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"/>
  <sheetViews>
    <sheetView tabSelected="1" view="pageBreakPreview" zoomScaleSheetLayoutView="100" zoomScalePageLayoutView="0" workbookViewId="0" topLeftCell="H1">
      <selection activeCell="W4" sqref="W4"/>
    </sheetView>
  </sheetViews>
  <sheetFormatPr defaultColWidth="7.99609375" defaultRowHeight="29.25" customHeight="1"/>
  <cols>
    <col min="1" max="1" width="12.4453125" style="32" customWidth="1"/>
    <col min="2" max="2" width="8.99609375" style="33" customWidth="1"/>
    <col min="3" max="3" width="9.10546875" style="33" customWidth="1"/>
    <col min="4" max="4" width="9.77734375" style="33" customWidth="1"/>
    <col min="5" max="5" width="8.77734375" style="33" customWidth="1"/>
    <col min="6" max="6" width="9.5546875" style="33" customWidth="1"/>
    <col min="7" max="7" width="10.5546875" style="33" customWidth="1"/>
    <col min="8" max="8" width="10.21484375" style="33" customWidth="1"/>
    <col min="9" max="9" width="9.77734375" style="33" customWidth="1"/>
    <col min="10" max="11" width="8.99609375" style="33" customWidth="1"/>
    <col min="12" max="12" width="9.6640625" style="33" customWidth="1"/>
    <col min="13" max="13" width="11.10546875" style="33" customWidth="1"/>
    <col min="14" max="14" width="10.5546875" style="32" customWidth="1"/>
    <col min="15" max="15" width="12.4453125" style="32" customWidth="1"/>
    <col min="16" max="16" width="9.77734375" style="33" customWidth="1"/>
    <col min="17" max="17" width="7.21484375" style="33" customWidth="1"/>
    <col min="18" max="18" width="7.88671875" style="33" customWidth="1"/>
    <col min="19" max="19" width="8.4453125" style="33" customWidth="1"/>
    <col min="20" max="20" width="7.77734375" style="33" customWidth="1"/>
    <col min="21" max="22" width="7.4453125" style="33" customWidth="1"/>
    <col min="23" max="23" width="10.88671875" style="33" customWidth="1"/>
    <col min="24" max="24" width="10.3359375" style="33" customWidth="1"/>
    <col min="25" max="25" width="10.5546875" style="33" customWidth="1"/>
    <col min="26" max="26" width="12.10546875" style="33" customWidth="1"/>
    <col min="27" max="27" width="10.10546875" style="33" customWidth="1"/>
    <col min="28" max="28" width="10.88671875" style="32" customWidth="1"/>
    <col min="29" max="16384" width="7.99609375" style="32" customWidth="1"/>
  </cols>
  <sheetData>
    <row r="1" spans="1:28" s="622" customFormat="1" ht="12" customHeight="1">
      <c r="A1" s="493" t="s">
        <v>312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594" t="s">
        <v>90</v>
      </c>
      <c r="O1" s="493" t="s">
        <v>312</v>
      </c>
      <c r="P1" s="621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594" t="s">
        <v>41</v>
      </c>
    </row>
    <row r="2" spans="1:27" s="29" customFormat="1" ht="12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8" s="173" customFormat="1" ht="29.25" customHeight="1">
      <c r="A3" s="798" t="s">
        <v>509</v>
      </c>
      <c r="B3" s="799"/>
      <c r="C3" s="799"/>
      <c r="D3" s="799"/>
      <c r="E3" s="799"/>
      <c r="F3" s="799"/>
      <c r="G3" s="799"/>
      <c r="H3" s="800" t="s">
        <v>510</v>
      </c>
      <c r="I3" s="800"/>
      <c r="J3" s="800"/>
      <c r="K3" s="800"/>
      <c r="L3" s="800"/>
      <c r="M3" s="800"/>
      <c r="N3" s="800"/>
      <c r="O3" s="798" t="s">
        <v>511</v>
      </c>
      <c r="P3" s="798"/>
      <c r="Q3" s="798"/>
      <c r="R3" s="798"/>
      <c r="S3" s="798"/>
      <c r="T3" s="798"/>
      <c r="U3" s="798"/>
      <c r="V3" s="798"/>
      <c r="W3" s="798" t="s">
        <v>512</v>
      </c>
      <c r="X3" s="798"/>
      <c r="Y3" s="798"/>
      <c r="Z3" s="798"/>
      <c r="AA3" s="798"/>
      <c r="AB3" s="798"/>
    </row>
    <row r="4" spans="1:28" s="29" customFormat="1" ht="12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0"/>
    </row>
    <row r="5" spans="1:28" s="174" customFormat="1" ht="12" customHeight="1" thickBot="1">
      <c r="A5" s="174" t="s">
        <v>137</v>
      </c>
      <c r="B5" s="176"/>
      <c r="C5" s="176"/>
      <c r="D5" s="176"/>
      <c r="E5" s="224"/>
      <c r="F5" s="224"/>
      <c r="G5" s="224"/>
      <c r="H5" s="224"/>
      <c r="I5" s="224"/>
      <c r="J5" s="224"/>
      <c r="L5" s="225"/>
      <c r="M5" s="787" t="s">
        <v>138</v>
      </c>
      <c r="N5" s="788"/>
      <c r="O5" s="174" t="s">
        <v>137</v>
      </c>
      <c r="P5" s="225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138" t="s">
        <v>138</v>
      </c>
    </row>
    <row r="6" spans="1:28" s="175" customFormat="1" ht="19.5" customHeight="1">
      <c r="A6" s="780" t="s">
        <v>238</v>
      </c>
      <c r="B6" s="457" t="s">
        <v>271</v>
      </c>
      <c r="C6" s="458" t="s">
        <v>272</v>
      </c>
      <c r="D6" s="457" t="s">
        <v>273</v>
      </c>
      <c r="E6" s="794" t="s">
        <v>274</v>
      </c>
      <c r="F6" s="794"/>
      <c r="G6" s="794"/>
      <c r="H6" s="794"/>
      <c r="I6" s="794"/>
      <c r="J6" s="794"/>
      <c r="K6" s="795"/>
      <c r="L6" s="796" t="s">
        <v>275</v>
      </c>
      <c r="M6" s="797"/>
      <c r="N6" s="760" t="s">
        <v>42</v>
      </c>
      <c r="O6" s="780" t="s">
        <v>238</v>
      </c>
      <c r="P6" s="806" t="s">
        <v>276</v>
      </c>
      <c r="Q6" s="790"/>
      <c r="R6" s="790"/>
      <c r="S6" s="790"/>
      <c r="T6" s="790"/>
      <c r="U6" s="790"/>
      <c r="V6" s="790"/>
      <c r="W6" s="790" t="s">
        <v>277</v>
      </c>
      <c r="X6" s="791"/>
      <c r="Y6" s="457" t="s">
        <v>278</v>
      </c>
      <c r="Z6" s="457" t="s">
        <v>279</v>
      </c>
      <c r="AA6" s="457" t="s">
        <v>280</v>
      </c>
      <c r="AB6" s="803" t="s">
        <v>42</v>
      </c>
    </row>
    <row r="7" spans="1:28" s="175" customFormat="1" ht="42.75" customHeight="1">
      <c r="A7" s="801"/>
      <c r="B7" s="459" t="s">
        <v>91</v>
      </c>
      <c r="C7" s="459" t="s">
        <v>91</v>
      </c>
      <c r="D7" s="459" t="s">
        <v>92</v>
      </c>
      <c r="E7" s="460" t="s">
        <v>281</v>
      </c>
      <c r="F7" s="460" t="s">
        <v>282</v>
      </c>
      <c r="G7" s="461" t="s">
        <v>272</v>
      </c>
      <c r="H7" s="462" t="s">
        <v>283</v>
      </c>
      <c r="I7" s="463"/>
      <c r="J7" s="464" t="s">
        <v>284</v>
      </c>
      <c r="K7" s="465" t="s">
        <v>285</v>
      </c>
      <c r="L7" s="792" t="s">
        <v>286</v>
      </c>
      <c r="M7" s="466" t="s">
        <v>287</v>
      </c>
      <c r="N7" s="694"/>
      <c r="O7" s="781"/>
      <c r="P7" s="783" t="s">
        <v>288</v>
      </c>
      <c r="Q7" s="784"/>
      <c r="R7" s="785"/>
      <c r="S7" s="786" t="s">
        <v>289</v>
      </c>
      <c r="T7" s="783"/>
      <c r="U7" s="783"/>
      <c r="V7" s="783"/>
      <c r="W7" s="783" t="s">
        <v>290</v>
      </c>
      <c r="X7" s="789"/>
      <c r="Y7" s="467" t="s">
        <v>291</v>
      </c>
      <c r="Z7" s="467" t="s">
        <v>291</v>
      </c>
      <c r="AA7" s="467" t="s">
        <v>291</v>
      </c>
      <c r="AB7" s="804"/>
    </row>
    <row r="8" spans="1:28" s="175" customFormat="1" ht="18.75" customHeight="1">
      <c r="A8" s="801"/>
      <c r="B8" s="459" t="s">
        <v>93</v>
      </c>
      <c r="C8" s="459" t="s">
        <v>94</v>
      </c>
      <c r="D8" s="459" t="s">
        <v>95</v>
      </c>
      <c r="E8" s="459" t="s">
        <v>292</v>
      </c>
      <c r="F8" s="459" t="s">
        <v>91</v>
      </c>
      <c r="G8" s="459" t="s">
        <v>91</v>
      </c>
      <c r="H8" s="459" t="s">
        <v>293</v>
      </c>
      <c r="I8" s="465" t="s">
        <v>294</v>
      </c>
      <c r="J8" s="459" t="s">
        <v>269</v>
      </c>
      <c r="K8" s="468"/>
      <c r="L8" s="793"/>
      <c r="M8" s="469" t="s">
        <v>295</v>
      </c>
      <c r="N8" s="694"/>
      <c r="O8" s="781"/>
      <c r="P8" s="465" t="s">
        <v>296</v>
      </c>
      <c r="Q8" s="786" t="s">
        <v>297</v>
      </c>
      <c r="R8" s="789"/>
      <c r="S8" s="465" t="s">
        <v>295</v>
      </c>
      <c r="T8" s="465" t="s">
        <v>296</v>
      </c>
      <c r="U8" s="786" t="s">
        <v>297</v>
      </c>
      <c r="V8" s="789"/>
      <c r="W8" s="465" t="s">
        <v>298</v>
      </c>
      <c r="X8" s="470" t="s">
        <v>299</v>
      </c>
      <c r="Y8" s="467" t="s">
        <v>32</v>
      </c>
      <c r="Z8" s="467" t="s">
        <v>414</v>
      </c>
      <c r="AA8" s="467" t="s">
        <v>33</v>
      </c>
      <c r="AB8" s="804"/>
    </row>
    <row r="9" spans="1:28" s="175" customFormat="1" ht="30.75" customHeight="1">
      <c r="A9" s="802"/>
      <c r="B9" s="471" t="s">
        <v>96</v>
      </c>
      <c r="C9" s="471" t="s">
        <v>96</v>
      </c>
      <c r="D9" s="472" t="s">
        <v>97</v>
      </c>
      <c r="E9" s="473" t="s">
        <v>98</v>
      </c>
      <c r="F9" s="473" t="s">
        <v>34</v>
      </c>
      <c r="G9" s="473" t="s">
        <v>35</v>
      </c>
      <c r="H9" s="471" t="s">
        <v>99</v>
      </c>
      <c r="I9" s="471" t="s">
        <v>100</v>
      </c>
      <c r="J9" s="471" t="s">
        <v>101</v>
      </c>
      <c r="K9" s="471" t="s">
        <v>102</v>
      </c>
      <c r="L9" s="471" t="s">
        <v>98</v>
      </c>
      <c r="M9" s="474" t="s">
        <v>34</v>
      </c>
      <c r="N9" s="695"/>
      <c r="O9" s="782"/>
      <c r="P9" s="473" t="s">
        <v>103</v>
      </c>
      <c r="Q9" s="471" t="s">
        <v>300</v>
      </c>
      <c r="R9" s="471" t="s">
        <v>294</v>
      </c>
      <c r="S9" s="473" t="s">
        <v>34</v>
      </c>
      <c r="T9" s="473" t="s">
        <v>103</v>
      </c>
      <c r="U9" s="471" t="s">
        <v>301</v>
      </c>
      <c r="V9" s="471" t="s">
        <v>294</v>
      </c>
      <c r="W9" s="471" t="s">
        <v>270</v>
      </c>
      <c r="X9" s="471" t="s">
        <v>102</v>
      </c>
      <c r="Y9" s="475" t="s">
        <v>456</v>
      </c>
      <c r="Z9" s="475" t="s">
        <v>456</v>
      </c>
      <c r="AA9" s="475" t="s">
        <v>456</v>
      </c>
      <c r="AB9" s="805"/>
    </row>
    <row r="10" spans="1:28" s="176" customFormat="1" ht="22.5" customHeight="1">
      <c r="A10" s="476">
        <v>2016</v>
      </c>
      <c r="B10" s="477">
        <v>715425</v>
      </c>
      <c r="C10" s="388">
        <v>519021</v>
      </c>
      <c r="D10" s="388">
        <v>72.54722717265962</v>
      </c>
      <c r="E10" s="388">
        <v>0</v>
      </c>
      <c r="F10" s="388">
        <v>29447</v>
      </c>
      <c r="G10" s="388">
        <v>16720</v>
      </c>
      <c r="H10" s="388">
        <v>1397</v>
      </c>
      <c r="I10" s="388">
        <v>5169</v>
      </c>
      <c r="J10" s="388">
        <v>4353</v>
      </c>
      <c r="K10" s="388">
        <v>5801</v>
      </c>
      <c r="L10" s="388">
        <v>0</v>
      </c>
      <c r="M10" s="388">
        <v>330659</v>
      </c>
      <c r="N10" s="478">
        <v>2016</v>
      </c>
      <c r="O10" s="479">
        <v>2016</v>
      </c>
      <c r="P10" s="388">
        <v>181000</v>
      </c>
      <c r="Q10" s="388">
        <v>436</v>
      </c>
      <c r="R10" s="388">
        <v>180564</v>
      </c>
      <c r="S10" s="388">
        <v>355319</v>
      </c>
      <c r="T10" s="388">
        <v>321301</v>
      </c>
      <c r="U10" s="388">
        <v>38346</v>
      </c>
      <c r="V10" s="388">
        <v>170016</v>
      </c>
      <c r="W10" s="388">
        <v>48745</v>
      </c>
      <c r="X10" s="388">
        <v>64194</v>
      </c>
      <c r="Y10" s="388">
        <v>11985</v>
      </c>
      <c r="Z10" s="388">
        <v>9989</v>
      </c>
      <c r="AA10" s="388">
        <v>70</v>
      </c>
      <c r="AB10" s="480">
        <v>2016</v>
      </c>
    </row>
    <row r="11" spans="1:28" s="176" customFormat="1" ht="22.5" customHeight="1">
      <c r="A11" s="476">
        <v>2017</v>
      </c>
      <c r="B11" s="477">
        <v>731453</v>
      </c>
      <c r="C11" s="388">
        <v>621689</v>
      </c>
      <c r="D11" s="388">
        <v>84.99370431182865</v>
      </c>
      <c r="E11" s="388">
        <v>0</v>
      </c>
      <c r="F11" s="388">
        <v>73525</v>
      </c>
      <c r="G11" s="388">
        <v>68060</v>
      </c>
      <c r="H11" s="388">
        <v>25879</v>
      </c>
      <c r="I11" s="388">
        <v>42181</v>
      </c>
      <c r="J11" s="388">
        <v>0</v>
      </c>
      <c r="K11" s="388">
        <v>0</v>
      </c>
      <c r="L11" s="388">
        <v>0</v>
      </c>
      <c r="M11" s="388">
        <v>330659</v>
      </c>
      <c r="N11" s="478">
        <v>2017</v>
      </c>
      <c r="O11" s="479">
        <v>2017</v>
      </c>
      <c r="P11" s="388">
        <v>226361</v>
      </c>
      <c r="Q11" s="388">
        <v>6912</v>
      </c>
      <c r="R11" s="388">
        <v>219449</v>
      </c>
      <c r="S11" s="388">
        <v>327269</v>
      </c>
      <c r="T11" s="388">
        <v>327268</v>
      </c>
      <c r="U11" s="388">
        <v>35114</v>
      </c>
      <c r="V11" s="388">
        <v>177069</v>
      </c>
      <c r="W11" s="388">
        <v>0</v>
      </c>
      <c r="X11" s="388">
        <v>115085</v>
      </c>
      <c r="Y11" s="388">
        <v>24742</v>
      </c>
      <c r="Z11" s="388">
        <v>11478</v>
      </c>
      <c r="AA11" s="388">
        <v>70</v>
      </c>
      <c r="AB11" s="480">
        <v>2017</v>
      </c>
    </row>
    <row r="12" spans="1:28" s="176" customFormat="1" ht="22.5" customHeight="1">
      <c r="A12" s="476">
        <v>2018</v>
      </c>
      <c r="B12" s="477">
        <v>972330.37</v>
      </c>
      <c r="C12" s="388">
        <v>635043.13</v>
      </c>
      <c r="D12" s="388">
        <v>65.31145684568096</v>
      </c>
      <c r="E12" s="388">
        <v>12.2</v>
      </c>
      <c r="F12" s="388">
        <v>73529.37</v>
      </c>
      <c r="G12" s="388">
        <v>68064.06</v>
      </c>
      <c r="H12" s="388">
        <v>25878.83</v>
      </c>
      <c r="I12" s="388">
        <v>42185.23</v>
      </c>
      <c r="J12" s="388">
        <v>0</v>
      </c>
      <c r="K12" s="388">
        <v>0</v>
      </c>
      <c r="L12" s="388">
        <v>23.2</v>
      </c>
      <c r="M12" s="388">
        <v>369042</v>
      </c>
      <c r="N12" s="478">
        <v>2018</v>
      </c>
      <c r="O12" s="479">
        <v>2018</v>
      </c>
      <c r="P12" s="388">
        <v>239706.74</v>
      </c>
      <c r="Q12" s="388">
        <v>6912.9</v>
      </c>
      <c r="R12" s="388">
        <v>232793.84</v>
      </c>
      <c r="S12" s="388">
        <v>529758.46</v>
      </c>
      <c r="T12" s="388">
        <v>327272.33</v>
      </c>
      <c r="U12" s="388">
        <v>35116.97</v>
      </c>
      <c r="V12" s="388">
        <v>117070.07</v>
      </c>
      <c r="W12" s="388">
        <v>0</v>
      </c>
      <c r="X12" s="388">
        <v>115085.29</v>
      </c>
      <c r="Y12" s="388">
        <v>25142</v>
      </c>
      <c r="Z12" s="388">
        <v>11338</v>
      </c>
      <c r="AA12" s="388">
        <v>63</v>
      </c>
      <c r="AB12" s="480">
        <v>2018</v>
      </c>
    </row>
    <row r="13" spans="1:28" s="176" customFormat="1" ht="22.5" customHeight="1">
      <c r="A13" s="476">
        <v>2019</v>
      </c>
      <c r="B13" s="477">
        <v>972330</v>
      </c>
      <c r="C13" s="388">
        <v>635043</v>
      </c>
      <c r="D13" s="388">
        <v>65.31146832865386</v>
      </c>
      <c r="E13" s="388">
        <v>12.2</v>
      </c>
      <c r="F13" s="388">
        <v>73529</v>
      </c>
      <c r="G13" s="388">
        <v>68063</v>
      </c>
      <c r="H13" s="388">
        <v>25878</v>
      </c>
      <c r="I13" s="388">
        <v>42185</v>
      </c>
      <c r="J13" s="388">
        <v>0</v>
      </c>
      <c r="K13" s="388">
        <v>0</v>
      </c>
      <c r="L13" s="388">
        <v>23.2</v>
      </c>
      <c r="M13" s="388">
        <v>369042</v>
      </c>
      <c r="N13" s="478">
        <v>2019</v>
      </c>
      <c r="O13" s="479">
        <v>2019</v>
      </c>
      <c r="P13" s="388">
        <v>239707</v>
      </c>
      <c r="Q13" s="388">
        <v>6913</v>
      </c>
      <c r="R13" s="388">
        <v>232794</v>
      </c>
      <c r="S13" s="388">
        <v>529758</v>
      </c>
      <c r="T13" s="388">
        <v>327272</v>
      </c>
      <c r="U13" s="388">
        <v>35117</v>
      </c>
      <c r="V13" s="388">
        <v>177070</v>
      </c>
      <c r="W13" s="388">
        <v>0</v>
      </c>
      <c r="X13" s="388">
        <v>115085</v>
      </c>
      <c r="Y13" s="388">
        <v>25142</v>
      </c>
      <c r="Z13" s="388">
        <v>11338</v>
      </c>
      <c r="AA13" s="388">
        <v>69</v>
      </c>
      <c r="AB13" s="480">
        <v>2019</v>
      </c>
    </row>
    <row r="14" spans="1:28" s="255" customFormat="1" ht="22.5" customHeight="1">
      <c r="A14" s="481">
        <v>2020</v>
      </c>
      <c r="B14" s="624">
        <f>SUM(F14,M14,S14)</f>
        <v>976349.8799999999</v>
      </c>
      <c r="C14" s="243">
        <f>SUM(G14,P14,T14)</f>
        <v>669524.0800000001</v>
      </c>
      <c r="D14" s="243">
        <f>C14/B14*100</f>
        <v>68.57419596343885</v>
      </c>
      <c r="E14" s="391">
        <v>12.2</v>
      </c>
      <c r="F14" s="391">
        <v>73529.37</v>
      </c>
      <c r="G14" s="391">
        <v>68064.06</v>
      </c>
      <c r="H14" s="391">
        <v>25878.83</v>
      </c>
      <c r="I14" s="391">
        <v>42185.23</v>
      </c>
      <c r="J14" s="391">
        <v>0</v>
      </c>
      <c r="K14" s="391">
        <v>0</v>
      </c>
      <c r="L14" s="391">
        <v>23.2</v>
      </c>
      <c r="M14" s="391">
        <v>373062.04</v>
      </c>
      <c r="N14" s="482">
        <v>2020</v>
      </c>
      <c r="O14" s="483">
        <v>2020</v>
      </c>
      <c r="P14" s="391">
        <v>274167.68</v>
      </c>
      <c r="Q14" s="391">
        <v>6912.9</v>
      </c>
      <c r="R14" s="391">
        <v>267254.78</v>
      </c>
      <c r="S14" s="391">
        <v>529758.47</v>
      </c>
      <c r="T14" s="391">
        <v>327292.34</v>
      </c>
      <c r="U14" s="391">
        <v>35136.97</v>
      </c>
      <c r="V14" s="391">
        <v>177070.08</v>
      </c>
      <c r="W14" s="391">
        <v>0</v>
      </c>
      <c r="X14" s="391">
        <v>115085.29</v>
      </c>
      <c r="Y14" s="391">
        <v>12369</v>
      </c>
      <c r="Z14" s="391">
        <v>11637</v>
      </c>
      <c r="AA14" s="391">
        <v>69</v>
      </c>
      <c r="AB14" s="484">
        <v>2020</v>
      </c>
    </row>
    <row r="15" spans="1:28" s="177" customFormat="1" ht="6" customHeight="1" thickBot="1">
      <c r="A15" s="227"/>
      <c r="B15" s="228"/>
      <c r="C15" s="229"/>
      <c r="D15" s="229"/>
      <c r="E15" s="230"/>
      <c r="F15" s="229"/>
      <c r="G15" s="229"/>
      <c r="H15" s="229"/>
      <c r="I15" s="229"/>
      <c r="J15" s="229"/>
      <c r="K15" s="231"/>
      <c r="L15" s="229"/>
      <c r="M15" s="229"/>
      <c r="N15" s="232"/>
      <c r="O15" s="233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4"/>
    </row>
    <row r="16" spans="1:26" s="174" customFormat="1" ht="12" customHeight="1">
      <c r="A16" s="174" t="s">
        <v>162</v>
      </c>
      <c r="F16" s="176"/>
      <c r="G16" s="153"/>
      <c r="H16" s="779" t="s">
        <v>104</v>
      </c>
      <c r="I16" s="779"/>
      <c r="J16" s="176"/>
      <c r="K16" s="176"/>
      <c r="M16" s="787"/>
      <c r="N16" s="787"/>
      <c r="O16" s="174" t="s">
        <v>164</v>
      </c>
      <c r="Q16" s="176"/>
      <c r="R16" s="176"/>
      <c r="S16" s="176"/>
      <c r="T16" s="176"/>
      <c r="U16" s="176"/>
      <c r="V16" s="176"/>
      <c r="W16" s="779" t="s">
        <v>104</v>
      </c>
      <c r="X16" s="779"/>
      <c r="Y16" s="176"/>
      <c r="Z16" s="176"/>
    </row>
    <row r="17" spans="2:28" s="29" customFormat="1" ht="12" customHeight="1">
      <c r="B17" s="28"/>
      <c r="C17" s="24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7"/>
    </row>
    <row r="18" spans="2:27" s="29" customFormat="1" ht="29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2:27" s="29" customFormat="1" ht="29.2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2:27" s="29" customFormat="1" ht="29.2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</sheetData>
  <sheetProtection/>
  <mergeCells count="22">
    <mergeCell ref="A3:G3"/>
    <mergeCell ref="W3:AB3"/>
    <mergeCell ref="O3:V3"/>
    <mergeCell ref="H3:N3"/>
    <mergeCell ref="A6:A9"/>
    <mergeCell ref="AB6:AB9"/>
    <mergeCell ref="W7:X7"/>
    <mergeCell ref="P6:V6"/>
    <mergeCell ref="H16:I16"/>
    <mergeCell ref="U8:V8"/>
    <mergeCell ref="L7:L8"/>
    <mergeCell ref="M16:N16"/>
    <mergeCell ref="E6:K6"/>
    <mergeCell ref="L6:M6"/>
    <mergeCell ref="N6:N9"/>
    <mergeCell ref="W16:X16"/>
    <mergeCell ref="O6:O9"/>
    <mergeCell ref="P7:R7"/>
    <mergeCell ref="S7:V7"/>
    <mergeCell ref="M5:N5"/>
    <mergeCell ref="Q8:R8"/>
    <mergeCell ref="W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69"/>
  <sheetViews>
    <sheetView view="pageBreakPreview" zoomScaleSheetLayoutView="100" zoomScalePageLayoutView="0" workbookViewId="0" topLeftCell="A1">
      <selection activeCell="G34" sqref="G34"/>
    </sheetView>
  </sheetViews>
  <sheetFormatPr defaultColWidth="7.99609375" defaultRowHeight="13.5"/>
  <cols>
    <col min="1" max="1" width="7.10546875" style="24" customWidth="1"/>
    <col min="2" max="2" width="9.6640625" style="100" customWidth="1"/>
    <col min="3" max="3" width="7.21484375" style="101" customWidth="1"/>
    <col min="4" max="4" width="8.10546875" style="100" customWidth="1"/>
    <col min="5" max="5" width="7.21484375" style="100" customWidth="1"/>
    <col min="6" max="6" width="6.4453125" style="100" customWidth="1"/>
    <col min="7" max="8" width="7.21484375" style="100" customWidth="1"/>
    <col min="9" max="9" width="7.21484375" style="25" customWidth="1"/>
    <col min="10" max="10" width="7.4453125" style="100" customWidth="1"/>
    <col min="11" max="11" width="6.99609375" style="25" customWidth="1"/>
    <col min="12" max="12" width="7.4453125" style="96" customWidth="1"/>
    <col min="13" max="13" width="7.5546875" style="25" customWidth="1"/>
    <col min="14" max="14" width="7.4453125" style="100" customWidth="1"/>
    <col min="15" max="15" width="6.99609375" style="25" customWidth="1"/>
    <col min="16" max="16" width="7.4453125" style="100" customWidth="1"/>
    <col min="17" max="17" width="6.99609375" style="25" customWidth="1"/>
    <col min="18" max="18" width="7.5546875" style="24" customWidth="1"/>
    <col min="19" max="20" width="0.44140625" style="26" customWidth="1"/>
    <col min="21" max="16384" width="7.99609375" style="26" customWidth="1"/>
  </cols>
  <sheetData>
    <row r="1" spans="1:18" s="496" customFormat="1" ht="12" customHeight="1">
      <c r="A1" s="493" t="s">
        <v>312</v>
      </c>
      <c r="B1" s="499"/>
      <c r="C1" s="500"/>
      <c r="D1" s="499"/>
      <c r="E1" s="499"/>
      <c r="F1" s="499"/>
      <c r="G1" s="499"/>
      <c r="H1" s="499"/>
      <c r="I1" s="494"/>
      <c r="J1" s="499"/>
      <c r="K1" s="494"/>
      <c r="L1" s="501"/>
      <c r="M1" s="494"/>
      <c r="N1" s="499"/>
      <c r="O1" s="494"/>
      <c r="P1" s="499"/>
      <c r="Q1" s="494"/>
      <c r="R1" s="495" t="s">
        <v>41</v>
      </c>
    </row>
    <row r="2" spans="1:18" s="20" customFormat="1" ht="12" customHeight="1">
      <c r="A2" s="18"/>
      <c r="B2" s="89"/>
      <c r="C2" s="90"/>
      <c r="D2" s="89"/>
      <c r="E2" s="89"/>
      <c r="F2" s="89"/>
      <c r="G2" s="89"/>
      <c r="H2" s="89"/>
      <c r="I2" s="19"/>
      <c r="J2" s="89"/>
      <c r="K2" s="19"/>
      <c r="L2" s="91"/>
      <c r="M2" s="19"/>
      <c r="N2" s="89"/>
      <c r="O2" s="19"/>
      <c r="P2" s="89"/>
      <c r="Q2" s="19"/>
      <c r="R2" s="18"/>
    </row>
    <row r="3" spans="1:18" s="104" customFormat="1" ht="24" customHeight="1">
      <c r="A3" s="102" t="s">
        <v>132</v>
      </c>
      <c r="B3" s="103"/>
      <c r="C3" s="113"/>
      <c r="D3" s="103"/>
      <c r="E3" s="103"/>
      <c r="F3" s="103"/>
      <c r="G3" s="103"/>
      <c r="H3" s="103"/>
      <c r="I3" s="114"/>
      <c r="J3" s="103" t="s">
        <v>58</v>
      </c>
      <c r="K3" s="103"/>
      <c r="L3" s="103"/>
      <c r="M3" s="103"/>
      <c r="N3" s="103"/>
      <c r="O3" s="103"/>
      <c r="P3" s="103"/>
      <c r="Q3" s="103"/>
      <c r="R3" s="102"/>
    </row>
    <row r="4" spans="1:18" s="23" customFormat="1" ht="12" customHeight="1">
      <c r="A4" s="92"/>
      <c r="B4" s="22"/>
      <c r="C4" s="93"/>
      <c r="D4" s="22"/>
      <c r="E4" s="22"/>
      <c r="F4" s="22"/>
      <c r="G4" s="22"/>
      <c r="H4" s="22"/>
      <c r="I4" s="94"/>
      <c r="J4" s="95"/>
      <c r="K4" s="22"/>
      <c r="L4" s="22"/>
      <c r="M4" s="22"/>
      <c r="N4" s="22"/>
      <c r="O4" s="22"/>
      <c r="P4" s="22"/>
      <c r="Q4" s="22"/>
      <c r="R4" s="21"/>
    </row>
    <row r="5" spans="1:18" s="107" customFormat="1" ht="12" customHeight="1" thickBot="1">
      <c r="A5" s="107" t="s">
        <v>140</v>
      </c>
      <c r="B5" s="188"/>
      <c r="C5" s="189"/>
      <c r="D5" s="188"/>
      <c r="E5" s="188"/>
      <c r="F5" s="188"/>
      <c r="G5" s="188"/>
      <c r="H5" s="188"/>
      <c r="I5" s="106"/>
      <c r="J5" s="188"/>
      <c r="K5" s="106"/>
      <c r="L5" s="190"/>
      <c r="M5" s="106"/>
      <c r="N5" s="188"/>
      <c r="O5" s="106"/>
      <c r="P5" s="188"/>
      <c r="Q5" s="106"/>
      <c r="R5" s="191" t="s">
        <v>59</v>
      </c>
    </row>
    <row r="6" spans="1:18" s="107" customFormat="1" ht="15" customHeight="1">
      <c r="A6" s="660" t="s">
        <v>179</v>
      </c>
      <c r="B6" s="661" t="s">
        <v>180</v>
      </c>
      <c r="C6" s="306"/>
      <c r="D6" s="661" t="s">
        <v>181</v>
      </c>
      <c r="E6" s="307"/>
      <c r="F6" s="661" t="s">
        <v>182</v>
      </c>
      <c r="G6" s="307"/>
      <c r="H6" s="661" t="s">
        <v>183</v>
      </c>
      <c r="I6" s="308"/>
      <c r="J6" s="309" t="s">
        <v>184</v>
      </c>
      <c r="K6" s="310"/>
      <c r="L6" s="310"/>
      <c r="M6" s="310"/>
      <c r="N6" s="310"/>
      <c r="O6" s="310"/>
      <c r="P6" s="310"/>
      <c r="Q6" s="307"/>
      <c r="R6" s="663" t="s">
        <v>42</v>
      </c>
    </row>
    <row r="7" spans="1:18" s="107" customFormat="1" ht="15" customHeight="1">
      <c r="A7" s="656"/>
      <c r="B7" s="662"/>
      <c r="C7" s="311" t="s">
        <v>185</v>
      </c>
      <c r="D7" s="662"/>
      <c r="E7" s="311" t="s">
        <v>186</v>
      </c>
      <c r="F7" s="662"/>
      <c r="G7" s="311" t="s">
        <v>185</v>
      </c>
      <c r="H7" s="662"/>
      <c r="I7" s="311" t="s">
        <v>187</v>
      </c>
      <c r="J7" s="312" t="s">
        <v>188</v>
      </c>
      <c r="K7" s="313"/>
      <c r="L7" s="314" t="s">
        <v>189</v>
      </c>
      <c r="M7" s="315"/>
      <c r="N7" s="316" t="s">
        <v>190</v>
      </c>
      <c r="O7" s="315"/>
      <c r="P7" s="316" t="s">
        <v>191</v>
      </c>
      <c r="Q7" s="315"/>
      <c r="R7" s="648"/>
    </row>
    <row r="8" spans="1:18" s="107" customFormat="1" ht="15" customHeight="1">
      <c r="A8" s="656" t="s">
        <v>192</v>
      </c>
      <c r="B8" s="654" t="s">
        <v>317</v>
      </c>
      <c r="C8" s="650" t="s">
        <v>318</v>
      </c>
      <c r="D8" s="658" t="s">
        <v>0</v>
      </c>
      <c r="E8" s="650" t="s">
        <v>318</v>
      </c>
      <c r="F8" s="652" t="s">
        <v>1</v>
      </c>
      <c r="G8" s="650" t="s">
        <v>319</v>
      </c>
      <c r="H8" s="652" t="s">
        <v>2</v>
      </c>
      <c r="I8" s="650" t="s">
        <v>318</v>
      </c>
      <c r="J8" s="652" t="s">
        <v>4</v>
      </c>
      <c r="K8" s="311" t="s">
        <v>185</v>
      </c>
      <c r="L8" s="317" t="s">
        <v>320</v>
      </c>
      <c r="M8" s="311" t="s">
        <v>186</v>
      </c>
      <c r="N8" s="652" t="s">
        <v>5</v>
      </c>
      <c r="O8" s="311" t="s">
        <v>185</v>
      </c>
      <c r="P8" s="654" t="s">
        <v>323</v>
      </c>
      <c r="Q8" s="311" t="s">
        <v>185</v>
      </c>
      <c r="R8" s="648" t="s">
        <v>112</v>
      </c>
    </row>
    <row r="9" spans="1:18" s="107" customFormat="1" ht="15" customHeight="1">
      <c r="A9" s="656"/>
      <c r="B9" s="652"/>
      <c r="C9" s="650"/>
      <c r="D9" s="658"/>
      <c r="E9" s="650"/>
      <c r="F9" s="652"/>
      <c r="G9" s="650"/>
      <c r="H9" s="652"/>
      <c r="I9" s="650"/>
      <c r="J9" s="652"/>
      <c r="K9" s="294" t="s">
        <v>3</v>
      </c>
      <c r="L9" s="488" t="s">
        <v>321</v>
      </c>
      <c r="M9" s="294" t="s">
        <v>3</v>
      </c>
      <c r="N9" s="652"/>
      <c r="O9" s="294" t="s">
        <v>3</v>
      </c>
      <c r="P9" s="654"/>
      <c r="Q9" s="294" t="s">
        <v>3</v>
      </c>
      <c r="R9" s="648"/>
    </row>
    <row r="10" spans="1:18" s="107" customFormat="1" ht="15" customHeight="1">
      <c r="A10" s="657"/>
      <c r="B10" s="653"/>
      <c r="C10" s="651"/>
      <c r="D10" s="659"/>
      <c r="E10" s="651"/>
      <c r="F10" s="653"/>
      <c r="G10" s="651"/>
      <c r="H10" s="653"/>
      <c r="I10" s="651"/>
      <c r="J10" s="653"/>
      <c r="K10" s="503" t="s">
        <v>316</v>
      </c>
      <c r="L10" s="502" t="s">
        <v>322</v>
      </c>
      <c r="M10" s="503" t="s">
        <v>316</v>
      </c>
      <c r="N10" s="653"/>
      <c r="O10" s="503" t="s">
        <v>316</v>
      </c>
      <c r="P10" s="655"/>
      <c r="Q10" s="503" t="s">
        <v>316</v>
      </c>
      <c r="R10" s="649"/>
    </row>
    <row r="11" spans="1:18" s="107" customFormat="1" ht="21" customHeight="1">
      <c r="A11" s="318">
        <v>2016</v>
      </c>
      <c r="B11" s="320">
        <v>1237241</v>
      </c>
      <c r="C11" s="321">
        <v>100</v>
      </c>
      <c r="D11" s="321">
        <v>125092</v>
      </c>
      <c r="E11" s="322">
        <v>10.11056051327106</v>
      </c>
      <c r="F11" s="321">
        <v>39785</v>
      </c>
      <c r="G11" s="322">
        <v>3.2156225020024394</v>
      </c>
      <c r="H11" s="321">
        <v>538014</v>
      </c>
      <c r="I11" s="322">
        <v>43.48497988669952</v>
      </c>
      <c r="J11" s="321">
        <v>534350</v>
      </c>
      <c r="K11" s="322">
        <v>43.18883709802698</v>
      </c>
      <c r="L11" s="321">
        <v>142758</v>
      </c>
      <c r="M11" s="322">
        <v>11.53841490865563</v>
      </c>
      <c r="N11" s="321">
        <v>10476</v>
      </c>
      <c r="O11" s="322">
        <v>0.846722667612858</v>
      </c>
      <c r="P11" s="321">
        <v>381116</v>
      </c>
      <c r="Q11" s="323">
        <v>30.803699521758492</v>
      </c>
      <c r="R11" s="319">
        <v>2016</v>
      </c>
    </row>
    <row r="12" spans="1:18" s="112" customFormat="1" ht="21" customHeight="1">
      <c r="A12" s="318">
        <v>2017</v>
      </c>
      <c r="B12" s="320">
        <v>1271202</v>
      </c>
      <c r="C12" s="321">
        <v>100</v>
      </c>
      <c r="D12" s="321">
        <v>132451</v>
      </c>
      <c r="E12" s="322">
        <v>10.419351133808789</v>
      </c>
      <c r="F12" s="321">
        <v>42503</v>
      </c>
      <c r="G12" s="322">
        <v>3.3435284085456125</v>
      </c>
      <c r="H12" s="321">
        <v>550192</v>
      </c>
      <c r="I12" s="322">
        <v>43.28124090427799</v>
      </c>
      <c r="J12" s="321">
        <v>546056</v>
      </c>
      <c r="K12" s="322">
        <v>42.9558795533676</v>
      </c>
      <c r="L12" s="321">
        <v>157339</v>
      </c>
      <c r="M12" s="322">
        <v>12.377183169944667</v>
      </c>
      <c r="N12" s="321">
        <v>8732</v>
      </c>
      <c r="O12" s="322">
        <v>0.6869089255680844</v>
      </c>
      <c r="P12" s="321">
        <v>379985</v>
      </c>
      <c r="Q12" s="323">
        <v>29.89178745785485</v>
      </c>
      <c r="R12" s="319">
        <v>2017</v>
      </c>
    </row>
    <row r="13" spans="1:18" s="112" customFormat="1" ht="21" customHeight="1">
      <c r="A13" s="318">
        <v>2018</v>
      </c>
      <c r="B13" s="320">
        <v>1253284</v>
      </c>
      <c r="C13" s="321">
        <v>100</v>
      </c>
      <c r="D13" s="321">
        <v>131142</v>
      </c>
      <c r="E13" s="322">
        <v>10.463869322515887</v>
      </c>
      <c r="F13" s="321">
        <v>42194</v>
      </c>
      <c r="G13" s="322">
        <v>3.3666750712528044</v>
      </c>
      <c r="H13" s="321">
        <v>535016</v>
      </c>
      <c r="I13" s="322">
        <v>42.68912712521663</v>
      </c>
      <c r="J13" s="321">
        <v>544932</v>
      </c>
      <c r="K13" s="322">
        <v>43.48032848101468</v>
      </c>
      <c r="L13" s="321">
        <v>156309</v>
      </c>
      <c r="M13" s="322">
        <v>12.471953683283278</v>
      </c>
      <c r="N13" s="321">
        <v>8725</v>
      </c>
      <c r="O13" s="322">
        <v>0.696171019497576</v>
      </c>
      <c r="P13" s="321">
        <v>379898</v>
      </c>
      <c r="Q13" s="323">
        <v>30.312203778233826</v>
      </c>
      <c r="R13" s="319">
        <v>2018</v>
      </c>
    </row>
    <row r="14" spans="1:18" s="112" customFormat="1" ht="21" customHeight="1">
      <c r="A14" s="318">
        <v>2019</v>
      </c>
      <c r="B14" s="320">
        <v>1252218.311</v>
      </c>
      <c r="C14" s="321">
        <v>99.99999999999999</v>
      </c>
      <c r="D14" s="321">
        <v>130344.519</v>
      </c>
      <c r="E14" s="322">
        <v>10.409089042621419</v>
      </c>
      <c r="F14" s="321">
        <v>44639.30499999999</v>
      </c>
      <c r="G14" s="322">
        <v>3.5648180998369057</v>
      </c>
      <c r="H14" s="321">
        <v>529862.945</v>
      </c>
      <c r="I14" s="322">
        <v>42.31394321145652</v>
      </c>
      <c r="J14" s="321">
        <v>547371.5419999999</v>
      </c>
      <c r="K14" s="322">
        <v>43.712149646085145</v>
      </c>
      <c r="L14" s="321">
        <v>159743.053</v>
      </c>
      <c r="M14" s="322">
        <v>12.7568053906217</v>
      </c>
      <c r="N14" s="321">
        <v>9877.455</v>
      </c>
      <c r="O14" s="322">
        <v>0.7887965631258046</v>
      </c>
      <c r="P14" s="321">
        <v>377751.0339999999</v>
      </c>
      <c r="Q14" s="323">
        <v>30.166547692337648</v>
      </c>
      <c r="R14" s="487">
        <v>2019</v>
      </c>
    </row>
    <row r="15" spans="1:18" s="112" customFormat="1" ht="21" customHeight="1">
      <c r="A15" s="324">
        <v>2020</v>
      </c>
      <c r="B15" s="325">
        <f>SUM(B16:B27)</f>
        <v>1282485</v>
      </c>
      <c r="C15" s="326">
        <f>SUM(E15+G15+I15+K15)</f>
        <v>99.99992202637847</v>
      </c>
      <c r="D15" s="326">
        <f>SUM(D16:D27)</f>
        <v>139938</v>
      </c>
      <c r="E15" s="327">
        <f>(D15/B15)*100</f>
        <v>10.91147264880291</v>
      </c>
      <c r="F15" s="326">
        <f>SUM(F16:F27)</f>
        <v>43606</v>
      </c>
      <c r="G15" s="327">
        <f>(F15/B15)*100</f>
        <v>3.4001177401685014</v>
      </c>
      <c r="H15" s="326">
        <f>SUM(H16:H27)</f>
        <v>553583</v>
      </c>
      <c r="I15" s="327">
        <f>(H15/B15)*100</f>
        <v>43.164871324031076</v>
      </c>
      <c r="J15" s="326">
        <v>545357</v>
      </c>
      <c r="K15" s="327">
        <f>(J15/B15)*100</f>
        <v>42.523460313375985</v>
      </c>
      <c r="L15" s="326">
        <f>SUM(L16:L27)</f>
        <v>166246</v>
      </c>
      <c r="M15" s="327">
        <f>(L15/B15)*100</f>
        <v>12.962802683852054</v>
      </c>
      <c r="N15" s="326">
        <f>SUM(N16:N27)</f>
        <v>9910</v>
      </c>
      <c r="O15" s="327">
        <f>(N15/B15)*100</f>
        <v>0.7727185893012394</v>
      </c>
      <c r="P15" s="326">
        <f>SUM(P16:P27)</f>
        <v>369202</v>
      </c>
      <c r="Q15" s="328">
        <f>(P15/B15)*100</f>
        <v>28.788017013844215</v>
      </c>
      <c r="R15" s="329">
        <v>2020</v>
      </c>
    </row>
    <row r="16" spans="1:18" s="108" customFormat="1" ht="21" customHeight="1">
      <c r="A16" s="318" t="s">
        <v>193</v>
      </c>
      <c r="B16" s="320">
        <v>116243</v>
      </c>
      <c r="C16" s="321">
        <f aca="true" t="shared" si="0" ref="C16:C27">E16+G16+I16+K16</f>
        <v>100</v>
      </c>
      <c r="D16" s="321">
        <v>12013</v>
      </c>
      <c r="E16" s="322">
        <f aca="true" t="shared" si="1" ref="E16:E27">D16/B16*100</f>
        <v>10.334385726452346</v>
      </c>
      <c r="F16" s="321">
        <v>4883</v>
      </c>
      <c r="G16" s="322">
        <f aca="true" t="shared" si="2" ref="G16:G27">F16/B16*100</f>
        <v>4.200683051882694</v>
      </c>
      <c r="H16" s="321">
        <v>52531</v>
      </c>
      <c r="I16" s="322">
        <f aca="true" t="shared" si="3" ref="I16:I27">H16/B16*100</f>
        <v>45.19067814836163</v>
      </c>
      <c r="J16" s="321">
        <f aca="true" t="shared" si="4" ref="J16:K27">L16+N16+P16</f>
        <v>46816</v>
      </c>
      <c r="K16" s="322">
        <f t="shared" si="4"/>
        <v>40.274253073303335</v>
      </c>
      <c r="L16" s="321">
        <v>12637</v>
      </c>
      <c r="M16" s="322">
        <f aca="true" t="shared" si="5" ref="M16:M27">L16/B16*100</f>
        <v>10.871192243834036</v>
      </c>
      <c r="N16" s="321">
        <v>860</v>
      </c>
      <c r="O16" s="322">
        <f aca="true" t="shared" si="6" ref="O16:O27">N16/B16*100</f>
        <v>0.7398294951093829</v>
      </c>
      <c r="P16" s="321">
        <v>33319</v>
      </c>
      <c r="Q16" s="323">
        <f aca="true" t="shared" si="7" ref="Q16:Q27">P16/B16*100</f>
        <v>28.663231334359917</v>
      </c>
      <c r="R16" s="292" t="s">
        <v>6</v>
      </c>
    </row>
    <row r="17" spans="1:18" s="108" customFormat="1" ht="21" customHeight="1">
      <c r="A17" s="318" t="s">
        <v>194</v>
      </c>
      <c r="B17" s="320">
        <f aca="true" t="shared" si="8" ref="B17:B26">D17+F17+H17+J17</f>
        <v>111926</v>
      </c>
      <c r="C17" s="321">
        <f t="shared" si="0"/>
        <v>100</v>
      </c>
      <c r="D17" s="321">
        <v>12151</v>
      </c>
      <c r="E17" s="322">
        <f t="shared" si="1"/>
        <v>10.85628004217072</v>
      </c>
      <c r="F17" s="321">
        <v>4312</v>
      </c>
      <c r="G17" s="322">
        <f t="shared" si="2"/>
        <v>3.852545431803155</v>
      </c>
      <c r="H17" s="321">
        <v>49407</v>
      </c>
      <c r="I17" s="322">
        <f t="shared" si="3"/>
        <v>44.14255847613602</v>
      </c>
      <c r="J17" s="321">
        <f t="shared" si="4"/>
        <v>46056</v>
      </c>
      <c r="K17" s="322">
        <f t="shared" si="4"/>
        <v>41.14861604989011</v>
      </c>
      <c r="L17" s="321">
        <v>12879</v>
      </c>
      <c r="M17" s="322">
        <f t="shared" si="5"/>
        <v>11.506709790397226</v>
      </c>
      <c r="N17" s="321">
        <v>896</v>
      </c>
      <c r="O17" s="322">
        <f t="shared" si="6"/>
        <v>0.8005289208941622</v>
      </c>
      <c r="P17" s="321">
        <v>32281</v>
      </c>
      <c r="Q17" s="323">
        <f t="shared" si="7"/>
        <v>28.84137733859872</v>
      </c>
      <c r="R17" s="292" t="s">
        <v>7</v>
      </c>
    </row>
    <row r="18" spans="1:18" s="108" customFormat="1" ht="21" customHeight="1">
      <c r="A18" s="318" t="s">
        <v>195</v>
      </c>
      <c r="B18" s="320">
        <f t="shared" si="8"/>
        <v>114392</v>
      </c>
      <c r="C18" s="321">
        <f t="shared" si="0"/>
        <v>100</v>
      </c>
      <c r="D18" s="321">
        <v>11070</v>
      </c>
      <c r="E18" s="322">
        <f t="shared" si="1"/>
        <v>9.677250157353662</v>
      </c>
      <c r="F18" s="321">
        <v>3813</v>
      </c>
      <c r="G18" s="322">
        <f t="shared" si="2"/>
        <v>3.333275054199594</v>
      </c>
      <c r="H18" s="321">
        <v>53057</v>
      </c>
      <c r="I18" s="322">
        <f t="shared" si="3"/>
        <v>46.381739981816914</v>
      </c>
      <c r="J18" s="321">
        <f t="shared" si="4"/>
        <v>46452</v>
      </c>
      <c r="K18" s="322">
        <f t="shared" si="4"/>
        <v>40.60773480662983</v>
      </c>
      <c r="L18" s="321">
        <v>12143</v>
      </c>
      <c r="M18" s="322">
        <f t="shared" si="5"/>
        <v>10.615252814882158</v>
      </c>
      <c r="N18" s="321">
        <v>1023</v>
      </c>
      <c r="O18" s="322">
        <f t="shared" si="6"/>
        <v>0.8942933072242815</v>
      </c>
      <c r="P18" s="321">
        <v>33286</v>
      </c>
      <c r="Q18" s="323">
        <f t="shared" si="7"/>
        <v>29.09818868452339</v>
      </c>
      <c r="R18" s="292" t="s">
        <v>8</v>
      </c>
    </row>
    <row r="19" spans="1:18" s="108" customFormat="1" ht="21" customHeight="1">
      <c r="A19" s="318" t="s">
        <v>196</v>
      </c>
      <c r="B19" s="320">
        <f t="shared" si="8"/>
        <v>101142</v>
      </c>
      <c r="C19" s="321">
        <f t="shared" si="0"/>
        <v>100</v>
      </c>
      <c r="D19" s="321">
        <v>11281</v>
      </c>
      <c r="E19" s="322">
        <f t="shared" si="1"/>
        <v>11.15362559569714</v>
      </c>
      <c r="F19" s="321">
        <v>3431</v>
      </c>
      <c r="G19" s="322">
        <f t="shared" si="2"/>
        <v>3.392260386387455</v>
      </c>
      <c r="H19" s="321">
        <v>45322</v>
      </c>
      <c r="I19" s="322">
        <f t="shared" si="3"/>
        <v>44.810266753673055</v>
      </c>
      <c r="J19" s="321">
        <f t="shared" si="4"/>
        <v>41108</v>
      </c>
      <c r="K19" s="322">
        <f t="shared" si="4"/>
        <v>40.64384726424235</v>
      </c>
      <c r="L19" s="321">
        <v>12476</v>
      </c>
      <c r="M19" s="322">
        <f t="shared" si="5"/>
        <v>12.335132783611161</v>
      </c>
      <c r="N19" s="321">
        <v>832</v>
      </c>
      <c r="O19" s="322">
        <f t="shared" si="6"/>
        <v>0.8226058412924403</v>
      </c>
      <c r="P19" s="321">
        <v>27800</v>
      </c>
      <c r="Q19" s="323">
        <f t="shared" si="7"/>
        <v>27.486108639338752</v>
      </c>
      <c r="R19" s="292" t="s">
        <v>9</v>
      </c>
    </row>
    <row r="20" spans="1:18" s="108" customFormat="1" ht="21" customHeight="1">
      <c r="A20" s="318" t="s">
        <v>197</v>
      </c>
      <c r="B20" s="320">
        <f t="shared" si="8"/>
        <v>96254</v>
      </c>
      <c r="C20" s="321">
        <f t="shared" si="0"/>
        <v>100</v>
      </c>
      <c r="D20" s="321">
        <v>11550</v>
      </c>
      <c r="E20" s="322">
        <f t="shared" si="1"/>
        <v>11.999501319425686</v>
      </c>
      <c r="F20" s="321">
        <v>2948</v>
      </c>
      <c r="G20" s="322">
        <f t="shared" si="2"/>
        <v>3.062729860577223</v>
      </c>
      <c r="H20" s="321">
        <v>44214</v>
      </c>
      <c r="I20" s="322">
        <f t="shared" si="3"/>
        <v>45.93471440147942</v>
      </c>
      <c r="J20" s="321">
        <f t="shared" si="4"/>
        <v>37542</v>
      </c>
      <c r="K20" s="322">
        <f t="shared" si="4"/>
        <v>39.00305441851767</v>
      </c>
      <c r="L20" s="321">
        <v>12292</v>
      </c>
      <c r="M20" s="322">
        <f t="shared" si="5"/>
        <v>12.77037837388576</v>
      </c>
      <c r="N20" s="321">
        <v>766</v>
      </c>
      <c r="O20" s="322">
        <f t="shared" si="6"/>
        <v>0.7958110831757641</v>
      </c>
      <c r="P20" s="321">
        <v>24484</v>
      </c>
      <c r="Q20" s="323">
        <f t="shared" si="7"/>
        <v>25.436864961456145</v>
      </c>
      <c r="R20" s="292" t="s">
        <v>10</v>
      </c>
    </row>
    <row r="21" spans="1:18" s="108" customFormat="1" ht="21" customHeight="1">
      <c r="A21" s="318" t="s">
        <v>198</v>
      </c>
      <c r="B21" s="320">
        <f t="shared" si="8"/>
        <v>97156</v>
      </c>
      <c r="C21" s="321">
        <f t="shared" si="0"/>
        <v>100</v>
      </c>
      <c r="D21" s="321">
        <v>10616</v>
      </c>
      <c r="E21" s="322">
        <f t="shared" si="1"/>
        <v>10.926756968174894</v>
      </c>
      <c r="F21" s="321">
        <v>3111</v>
      </c>
      <c r="G21" s="322">
        <f t="shared" si="2"/>
        <v>3.202066779200461</v>
      </c>
      <c r="H21" s="321">
        <v>41695</v>
      </c>
      <c r="I21" s="322">
        <f t="shared" si="3"/>
        <v>42.91551731236362</v>
      </c>
      <c r="J21" s="321">
        <f t="shared" si="4"/>
        <v>41734</v>
      </c>
      <c r="K21" s="322">
        <f t="shared" si="4"/>
        <v>42.955658940261024</v>
      </c>
      <c r="L21" s="321">
        <v>13493</v>
      </c>
      <c r="M21" s="322">
        <f t="shared" si="5"/>
        <v>13.887973979990942</v>
      </c>
      <c r="N21" s="321">
        <v>780</v>
      </c>
      <c r="O21" s="322">
        <f t="shared" si="6"/>
        <v>0.8028325579480423</v>
      </c>
      <c r="P21" s="321">
        <v>27461</v>
      </c>
      <c r="Q21" s="323">
        <f t="shared" si="7"/>
        <v>28.264852402322038</v>
      </c>
      <c r="R21" s="292" t="s">
        <v>43</v>
      </c>
    </row>
    <row r="22" spans="1:18" s="108" customFormat="1" ht="21" customHeight="1">
      <c r="A22" s="318" t="s">
        <v>199</v>
      </c>
      <c r="B22" s="320">
        <f t="shared" si="8"/>
        <v>97931</v>
      </c>
      <c r="C22" s="321">
        <f t="shared" si="0"/>
        <v>100</v>
      </c>
      <c r="D22" s="321">
        <v>10705</v>
      </c>
      <c r="E22" s="322">
        <f t="shared" si="1"/>
        <v>10.931165820833035</v>
      </c>
      <c r="F22" s="321">
        <v>3397</v>
      </c>
      <c r="G22" s="322">
        <f t="shared" si="2"/>
        <v>3.4687688270312775</v>
      </c>
      <c r="H22" s="321">
        <v>40591</v>
      </c>
      <c r="I22" s="322">
        <f t="shared" si="3"/>
        <v>41.448570932595395</v>
      </c>
      <c r="J22" s="321">
        <f t="shared" si="4"/>
        <v>43238</v>
      </c>
      <c r="K22" s="322">
        <f t="shared" si="4"/>
        <v>44.151494419540285</v>
      </c>
      <c r="L22" s="321">
        <v>12411</v>
      </c>
      <c r="M22" s="322">
        <f t="shared" si="5"/>
        <v>12.673208687749538</v>
      </c>
      <c r="N22" s="321">
        <v>653</v>
      </c>
      <c r="O22" s="322">
        <f t="shared" si="6"/>
        <v>0.6667960094352146</v>
      </c>
      <c r="P22" s="321">
        <v>30174</v>
      </c>
      <c r="Q22" s="323">
        <f t="shared" si="7"/>
        <v>30.811489722355535</v>
      </c>
      <c r="R22" s="292" t="s">
        <v>44</v>
      </c>
    </row>
    <row r="23" spans="1:18" s="108" customFormat="1" ht="21" customHeight="1">
      <c r="A23" s="318" t="s">
        <v>200</v>
      </c>
      <c r="B23" s="320">
        <f t="shared" si="8"/>
        <v>103269</v>
      </c>
      <c r="C23" s="321">
        <f t="shared" si="0"/>
        <v>100</v>
      </c>
      <c r="D23" s="321">
        <v>13538</v>
      </c>
      <c r="E23" s="322">
        <f t="shared" si="1"/>
        <v>13.109452013673028</v>
      </c>
      <c r="F23" s="321">
        <v>3648</v>
      </c>
      <c r="G23" s="322">
        <f t="shared" si="2"/>
        <v>3.5325218603840454</v>
      </c>
      <c r="H23" s="321">
        <v>39943</v>
      </c>
      <c r="I23" s="322">
        <f t="shared" si="3"/>
        <v>38.67859667470393</v>
      </c>
      <c r="J23" s="321">
        <f t="shared" si="4"/>
        <v>46140</v>
      </c>
      <c r="K23" s="322">
        <f t="shared" si="4"/>
        <v>44.67942945123899</v>
      </c>
      <c r="L23" s="321">
        <v>16011</v>
      </c>
      <c r="M23" s="322">
        <f t="shared" si="5"/>
        <v>15.504168724399383</v>
      </c>
      <c r="N23" s="321">
        <v>695</v>
      </c>
      <c r="O23" s="322">
        <f t="shared" si="6"/>
        <v>0.672999641712421</v>
      </c>
      <c r="P23" s="321">
        <v>29434</v>
      </c>
      <c r="Q23" s="323">
        <f t="shared" si="7"/>
        <v>28.502261085127188</v>
      </c>
      <c r="R23" s="292" t="s">
        <v>11</v>
      </c>
    </row>
    <row r="24" spans="1:18" s="108" customFormat="1" ht="21" customHeight="1">
      <c r="A24" s="318" t="s">
        <v>201</v>
      </c>
      <c r="B24" s="320">
        <f t="shared" si="8"/>
        <v>109477</v>
      </c>
      <c r="C24" s="321">
        <f t="shared" si="0"/>
        <v>100</v>
      </c>
      <c r="D24" s="321">
        <v>13585</v>
      </c>
      <c r="E24" s="322">
        <f t="shared" si="1"/>
        <v>12.4089991505065</v>
      </c>
      <c r="F24" s="321">
        <v>3600</v>
      </c>
      <c r="G24" s="322">
        <f t="shared" si="2"/>
        <v>3.2883619390374235</v>
      </c>
      <c r="H24" s="321">
        <v>42936</v>
      </c>
      <c r="I24" s="322">
        <f t="shared" si="3"/>
        <v>39.219196726253</v>
      </c>
      <c r="J24" s="321">
        <f t="shared" si="4"/>
        <v>49356</v>
      </c>
      <c r="K24" s="322">
        <f t="shared" si="4"/>
        <v>45.08344218420307</v>
      </c>
      <c r="L24" s="321">
        <v>16724</v>
      </c>
      <c r="M24" s="322">
        <f t="shared" si="5"/>
        <v>15.27626807457274</v>
      </c>
      <c r="N24" s="321">
        <v>638</v>
      </c>
      <c r="O24" s="322">
        <f t="shared" si="6"/>
        <v>0.5827708103071878</v>
      </c>
      <c r="P24" s="321">
        <v>31994</v>
      </c>
      <c r="Q24" s="323">
        <f t="shared" si="7"/>
        <v>29.224403299323143</v>
      </c>
      <c r="R24" s="292" t="s">
        <v>12</v>
      </c>
    </row>
    <row r="25" spans="1:18" s="108" customFormat="1" ht="21" customHeight="1">
      <c r="A25" s="318" t="s">
        <v>202</v>
      </c>
      <c r="B25" s="320">
        <f t="shared" si="8"/>
        <v>105063</v>
      </c>
      <c r="C25" s="321">
        <f t="shared" si="0"/>
        <v>100</v>
      </c>
      <c r="D25" s="321">
        <v>10478</v>
      </c>
      <c r="E25" s="322">
        <f t="shared" si="1"/>
        <v>9.973063780779151</v>
      </c>
      <c r="F25" s="321">
        <v>2795</v>
      </c>
      <c r="G25" s="322">
        <f t="shared" si="2"/>
        <v>2.6603085767587067</v>
      </c>
      <c r="H25" s="321">
        <v>47673</v>
      </c>
      <c r="I25" s="322">
        <f t="shared" si="3"/>
        <v>45.375631763798864</v>
      </c>
      <c r="J25" s="321">
        <f t="shared" si="4"/>
        <v>44117</v>
      </c>
      <c r="K25" s="322">
        <f t="shared" si="4"/>
        <v>41.99099587866328</v>
      </c>
      <c r="L25" s="321">
        <v>11894</v>
      </c>
      <c r="M25" s="322">
        <f t="shared" si="5"/>
        <v>11.320826551688034</v>
      </c>
      <c r="N25" s="321">
        <v>660</v>
      </c>
      <c r="O25" s="322">
        <f t="shared" si="6"/>
        <v>0.6281945118643101</v>
      </c>
      <c r="P25" s="321">
        <v>31563</v>
      </c>
      <c r="Q25" s="323">
        <f t="shared" si="7"/>
        <v>30.041974815110933</v>
      </c>
      <c r="R25" s="292" t="s">
        <v>13</v>
      </c>
    </row>
    <row r="26" spans="1:18" s="108" customFormat="1" ht="21" customHeight="1">
      <c r="A26" s="318" t="s">
        <v>203</v>
      </c>
      <c r="B26" s="320">
        <f t="shared" si="8"/>
        <v>112164</v>
      </c>
      <c r="C26" s="321">
        <f t="shared" si="0"/>
        <v>100</v>
      </c>
      <c r="D26" s="321">
        <v>11140</v>
      </c>
      <c r="E26" s="322">
        <f t="shared" si="1"/>
        <v>9.931885453443172</v>
      </c>
      <c r="F26" s="321">
        <v>3394</v>
      </c>
      <c r="G26" s="322">
        <f t="shared" si="2"/>
        <v>3.0259263221711064</v>
      </c>
      <c r="H26" s="321">
        <v>44882</v>
      </c>
      <c r="I26" s="322">
        <f t="shared" si="3"/>
        <v>40.01462144716665</v>
      </c>
      <c r="J26" s="321">
        <f t="shared" si="4"/>
        <v>52748</v>
      </c>
      <c r="K26" s="322">
        <f t="shared" si="4"/>
        <v>47.02756677721907</v>
      </c>
      <c r="L26" s="321">
        <v>20710</v>
      </c>
      <c r="M26" s="322">
        <f t="shared" si="5"/>
        <v>18.46403480617667</v>
      </c>
      <c r="N26" s="321">
        <v>992</v>
      </c>
      <c r="O26" s="322">
        <f t="shared" si="6"/>
        <v>0.8844192432509539</v>
      </c>
      <c r="P26" s="321">
        <v>31046</v>
      </c>
      <c r="Q26" s="323">
        <f t="shared" si="7"/>
        <v>27.67911272779145</v>
      </c>
      <c r="R26" s="292" t="s">
        <v>14</v>
      </c>
    </row>
    <row r="27" spans="1:18" s="108" customFormat="1" ht="21" customHeight="1">
      <c r="A27" s="318" t="s">
        <v>204</v>
      </c>
      <c r="B27" s="320">
        <f>D27+F27+H27+J27</f>
        <v>117468</v>
      </c>
      <c r="C27" s="321">
        <f t="shared" si="0"/>
        <v>100</v>
      </c>
      <c r="D27" s="321">
        <v>11811</v>
      </c>
      <c r="E27" s="322">
        <f t="shared" si="1"/>
        <v>10.054653182143221</v>
      </c>
      <c r="F27" s="321">
        <v>4274</v>
      </c>
      <c r="G27" s="322">
        <f t="shared" si="2"/>
        <v>3.6384377021827223</v>
      </c>
      <c r="H27" s="321">
        <v>51332</v>
      </c>
      <c r="I27" s="322">
        <f t="shared" si="3"/>
        <v>43.69870943576123</v>
      </c>
      <c r="J27" s="321">
        <f t="shared" si="4"/>
        <v>50051</v>
      </c>
      <c r="K27" s="322">
        <f t="shared" si="4"/>
        <v>42.60819967991283</v>
      </c>
      <c r="L27" s="321">
        <v>12576</v>
      </c>
      <c r="M27" s="322">
        <f t="shared" si="5"/>
        <v>10.705894371233017</v>
      </c>
      <c r="N27" s="321">
        <v>1115</v>
      </c>
      <c r="O27" s="322">
        <f t="shared" si="6"/>
        <v>0.9491946742942758</v>
      </c>
      <c r="P27" s="321">
        <v>36360</v>
      </c>
      <c r="Q27" s="323">
        <f t="shared" si="7"/>
        <v>30.953110634385535</v>
      </c>
      <c r="R27" s="292" t="s">
        <v>15</v>
      </c>
    </row>
    <row r="28" spans="1:18" s="107" customFormat="1" ht="3" customHeight="1" thickBot="1">
      <c r="A28" s="192"/>
      <c r="B28" s="249"/>
      <c r="C28" s="250"/>
      <c r="D28" s="249"/>
      <c r="E28" s="251"/>
      <c r="F28" s="249"/>
      <c r="G28" s="251"/>
      <c r="H28" s="249"/>
      <c r="I28" s="251"/>
      <c r="J28" s="249"/>
      <c r="K28" s="252"/>
      <c r="L28" s="249"/>
      <c r="M28" s="252"/>
      <c r="N28" s="249"/>
      <c r="O28" s="252"/>
      <c r="P28" s="249"/>
      <c r="Q28" s="252"/>
      <c r="R28" s="192"/>
    </row>
    <row r="29" spans="1:17" s="107" customFormat="1" ht="12" customHeight="1">
      <c r="A29" s="109" t="s">
        <v>160</v>
      </c>
      <c r="B29" s="115"/>
      <c r="C29" s="116"/>
      <c r="D29" s="115"/>
      <c r="E29" s="117"/>
      <c r="F29" s="115"/>
      <c r="G29" s="117"/>
      <c r="H29" s="115"/>
      <c r="I29" s="117"/>
      <c r="J29" s="111" t="s">
        <v>159</v>
      </c>
      <c r="K29" s="118"/>
      <c r="L29" s="115"/>
      <c r="M29" s="118"/>
      <c r="N29" s="115"/>
      <c r="O29" s="118"/>
      <c r="P29" s="115"/>
      <c r="Q29" s="118"/>
    </row>
    <row r="30" spans="1:18" s="107" customFormat="1" ht="15">
      <c r="A30" s="109"/>
      <c r="B30" s="115"/>
      <c r="C30" s="116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8"/>
      <c r="R30" s="109"/>
    </row>
    <row r="31" spans="1:18" s="107" customFormat="1" ht="9.75" customHeight="1">
      <c r="A31" s="109"/>
      <c r="B31" s="115"/>
      <c r="C31" s="116"/>
      <c r="D31" s="115"/>
      <c r="E31" s="117"/>
      <c r="F31" s="115"/>
      <c r="G31" s="117"/>
      <c r="H31" s="115"/>
      <c r="I31" s="117"/>
      <c r="J31" s="115"/>
      <c r="K31" s="118"/>
      <c r="L31" s="115"/>
      <c r="M31" s="118"/>
      <c r="N31" s="115"/>
      <c r="O31" s="118"/>
      <c r="P31" s="115"/>
      <c r="Q31" s="118"/>
      <c r="R31" s="109"/>
    </row>
    <row r="32" spans="1:18" s="107" customFormat="1" ht="15">
      <c r="A32" s="109"/>
      <c r="B32" s="115"/>
      <c r="C32" s="116"/>
      <c r="D32" s="115"/>
      <c r="E32" s="117"/>
      <c r="F32" s="115"/>
      <c r="G32" s="117"/>
      <c r="H32" s="115"/>
      <c r="I32" s="117"/>
      <c r="J32" s="115"/>
      <c r="K32" s="118"/>
      <c r="L32" s="115"/>
      <c r="M32" s="118"/>
      <c r="N32" s="115"/>
      <c r="O32" s="118"/>
      <c r="P32" s="115"/>
      <c r="Q32" s="118"/>
      <c r="R32" s="109"/>
    </row>
    <row r="33" spans="2:17" ht="15.75">
      <c r="B33" s="96"/>
      <c r="C33" s="97"/>
      <c r="D33" s="96"/>
      <c r="E33" s="98"/>
      <c r="F33" s="96"/>
      <c r="G33" s="99"/>
      <c r="H33" s="96"/>
      <c r="I33" s="98"/>
      <c r="J33" s="96"/>
      <c r="K33" s="99"/>
      <c r="M33" s="99"/>
      <c r="N33" s="96"/>
      <c r="O33" s="99"/>
      <c r="P33" s="96"/>
      <c r="Q33" s="99"/>
    </row>
    <row r="34" spans="2:17" ht="15.75">
      <c r="B34" s="96"/>
      <c r="C34" s="97"/>
      <c r="D34" s="96"/>
      <c r="E34" s="98"/>
      <c r="F34" s="96"/>
      <c r="G34" s="99"/>
      <c r="H34" s="96"/>
      <c r="I34" s="98"/>
      <c r="J34" s="96"/>
      <c r="K34" s="99"/>
      <c r="M34" s="99"/>
      <c r="N34" s="96"/>
      <c r="O34" s="99"/>
      <c r="P34" s="96"/>
      <c r="Q34" s="99"/>
    </row>
    <row r="35" spans="2:17" ht="15.75">
      <c r="B35" s="96"/>
      <c r="C35" s="97"/>
      <c r="D35" s="96"/>
      <c r="E35" s="98"/>
      <c r="F35" s="96"/>
      <c r="G35" s="99"/>
      <c r="H35" s="96"/>
      <c r="I35" s="98"/>
      <c r="J35" s="96"/>
      <c r="K35" s="99"/>
      <c r="M35" s="99"/>
      <c r="N35" s="96"/>
      <c r="O35" s="99"/>
      <c r="P35" s="96"/>
      <c r="Q35" s="99"/>
    </row>
    <row r="36" spans="2:17" ht="15.75">
      <c r="B36" s="96"/>
      <c r="C36" s="97"/>
      <c r="D36" s="96"/>
      <c r="E36" s="98"/>
      <c r="F36" s="96"/>
      <c r="G36" s="99"/>
      <c r="H36" s="96"/>
      <c r="I36" s="98"/>
      <c r="J36" s="96"/>
      <c r="K36" s="99"/>
      <c r="M36" s="99"/>
      <c r="N36" s="96"/>
      <c r="O36" s="99"/>
      <c r="P36" s="96"/>
      <c r="Q36" s="99"/>
    </row>
    <row r="37" spans="2:17" ht="15.75">
      <c r="B37" s="96"/>
      <c r="C37" s="97"/>
      <c r="D37" s="96"/>
      <c r="E37" s="98"/>
      <c r="F37" s="96"/>
      <c r="G37" s="99"/>
      <c r="H37" s="96"/>
      <c r="I37" s="98"/>
      <c r="J37" s="96"/>
      <c r="K37" s="99"/>
      <c r="M37" s="99"/>
      <c r="N37" s="96"/>
      <c r="O37" s="99"/>
      <c r="P37" s="96"/>
      <c r="Q37" s="99"/>
    </row>
    <row r="38" spans="2:17" ht="15.75">
      <c r="B38" s="96"/>
      <c r="C38" s="97"/>
      <c r="D38" s="96"/>
      <c r="E38" s="98"/>
      <c r="F38" s="96"/>
      <c r="G38" s="99"/>
      <c r="H38" s="96"/>
      <c r="I38" s="98"/>
      <c r="J38" s="96"/>
      <c r="K38" s="99"/>
      <c r="M38" s="99"/>
      <c r="N38" s="96"/>
      <c r="O38" s="99"/>
      <c r="P38" s="96"/>
      <c r="Q38" s="99"/>
    </row>
    <row r="39" spans="2:17" ht="15.75">
      <c r="B39" s="96"/>
      <c r="C39" s="97"/>
      <c r="D39" s="96"/>
      <c r="E39" s="98"/>
      <c r="F39" s="96"/>
      <c r="G39" s="99"/>
      <c r="H39" s="96"/>
      <c r="I39" s="98"/>
      <c r="J39" s="96"/>
      <c r="K39" s="99"/>
      <c r="M39" s="99"/>
      <c r="N39" s="96"/>
      <c r="O39" s="99"/>
      <c r="P39" s="96"/>
      <c r="Q39" s="99"/>
    </row>
    <row r="40" spans="2:17" ht="15.75">
      <c r="B40" s="96"/>
      <c r="C40" s="97"/>
      <c r="D40" s="96"/>
      <c r="E40" s="96"/>
      <c r="F40" s="96"/>
      <c r="G40" s="25"/>
      <c r="H40" s="96"/>
      <c r="I40" s="98"/>
      <c r="J40" s="96"/>
      <c r="M40" s="99"/>
      <c r="N40" s="96"/>
      <c r="O40" s="99"/>
      <c r="P40" s="96"/>
      <c r="Q40" s="99"/>
    </row>
    <row r="41" spans="2:17" ht="15.75">
      <c r="B41" s="96"/>
      <c r="C41" s="97"/>
      <c r="D41" s="96"/>
      <c r="E41" s="96"/>
      <c r="F41" s="96"/>
      <c r="G41" s="25"/>
      <c r="H41" s="96"/>
      <c r="I41" s="98"/>
      <c r="J41" s="96"/>
      <c r="M41" s="99"/>
      <c r="N41" s="96"/>
      <c r="O41" s="99"/>
      <c r="P41" s="96"/>
      <c r="Q41" s="99"/>
    </row>
    <row r="42" spans="2:17" ht="15.75">
      <c r="B42" s="96"/>
      <c r="C42" s="97"/>
      <c r="D42" s="96"/>
      <c r="E42" s="96"/>
      <c r="F42" s="96"/>
      <c r="G42" s="25"/>
      <c r="H42" s="96"/>
      <c r="I42" s="98"/>
      <c r="J42" s="96"/>
      <c r="M42" s="99"/>
      <c r="N42" s="96"/>
      <c r="O42" s="99"/>
      <c r="P42" s="96"/>
      <c r="Q42" s="99"/>
    </row>
    <row r="43" spans="5:17" ht="15.75">
      <c r="E43" s="96"/>
      <c r="G43" s="25"/>
      <c r="I43" s="98"/>
      <c r="M43" s="99"/>
      <c r="O43" s="99"/>
      <c r="Q43" s="99"/>
    </row>
    <row r="44" spans="5:15" ht="15.75">
      <c r="E44" s="96"/>
      <c r="G44" s="25"/>
      <c r="I44" s="98"/>
      <c r="M44" s="99"/>
      <c r="O44" s="99"/>
    </row>
    <row r="45" spans="5:15" ht="15.75">
      <c r="E45" s="96"/>
      <c r="G45" s="25"/>
      <c r="I45" s="96"/>
      <c r="M45" s="99"/>
      <c r="O45" s="99"/>
    </row>
    <row r="46" spans="5:15" ht="15.75">
      <c r="E46" s="96"/>
      <c r="G46" s="25"/>
      <c r="I46" s="96"/>
      <c r="M46" s="99"/>
      <c r="O46" s="99"/>
    </row>
    <row r="47" spans="5:15" ht="15.75">
      <c r="E47" s="96"/>
      <c r="G47" s="25"/>
      <c r="I47" s="96"/>
      <c r="M47" s="99"/>
      <c r="O47" s="99"/>
    </row>
    <row r="48" spans="5:15" ht="15.75">
      <c r="E48" s="96"/>
      <c r="G48" s="25"/>
      <c r="I48" s="96"/>
      <c r="M48" s="99"/>
      <c r="O48" s="99"/>
    </row>
    <row r="49" spans="5:15" ht="15.75">
      <c r="E49" s="96"/>
      <c r="G49" s="25"/>
      <c r="I49" s="96"/>
      <c r="M49" s="99"/>
      <c r="O49" s="99"/>
    </row>
    <row r="50" spans="5:13" ht="15.75">
      <c r="E50" s="96"/>
      <c r="G50" s="25"/>
      <c r="I50" s="96"/>
      <c r="M50" s="99"/>
    </row>
    <row r="51" spans="5:13" ht="15.75">
      <c r="E51" s="96"/>
      <c r="G51" s="25"/>
      <c r="I51" s="96"/>
      <c r="M51" s="99"/>
    </row>
    <row r="52" spans="5:13" ht="15.75">
      <c r="E52" s="96"/>
      <c r="G52" s="25"/>
      <c r="I52" s="96"/>
      <c r="M52" s="99"/>
    </row>
    <row r="53" spans="5:13" ht="15.75">
      <c r="E53" s="96"/>
      <c r="G53" s="25"/>
      <c r="I53" s="96"/>
      <c r="M53" s="99"/>
    </row>
    <row r="54" spans="5:13" ht="15.75">
      <c r="E54" s="96"/>
      <c r="G54" s="25"/>
      <c r="I54" s="96"/>
      <c r="M54" s="99"/>
    </row>
    <row r="55" spans="5:13" ht="15.75">
      <c r="E55" s="96"/>
      <c r="G55" s="25"/>
      <c r="I55" s="96"/>
      <c r="M55" s="99"/>
    </row>
    <row r="56" spans="5:13" ht="15.75">
      <c r="E56" s="96"/>
      <c r="G56" s="25"/>
      <c r="I56" s="96"/>
      <c r="M56" s="99"/>
    </row>
    <row r="57" spans="5:13" ht="15.75">
      <c r="E57" s="96"/>
      <c r="G57" s="25"/>
      <c r="I57" s="96"/>
      <c r="M57" s="99"/>
    </row>
    <row r="58" spans="5:13" ht="15.75">
      <c r="E58" s="96"/>
      <c r="G58" s="25"/>
      <c r="I58" s="96"/>
      <c r="M58" s="99"/>
    </row>
    <row r="59" spans="5:9" ht="15.75">
      <c r="E59" s="96"/>
      <c r="G59" s="25"/>
      <c r="I59" s="96"/>
    </row>
    <row r="60" spans="5:9" ht="15.75">
      <c r="E60" s="96"/>
      <c r="G60" s="25"/>
      <c r="I60" s="96"/>
    </row>
    <row r="61" spans="5:9" ht="15.75">
      <c r="E61" s="96"/>
      <c r="G61" s="25"/>
      <c r="I61" s="96"/>
    </row>
    <row r="62" spans="5:9" ht="15.75">
      <c r="E62" s="96"/>
      <c r="G62" s="25"/>
      <c r="I62" s="96"/>
    </row>
    <row r="63" spans="5:9" ht="15.75">
      <c r="E63" s="96"/>
      <c r="G63" s="25"/>
      <c r="I63" s="96"/>
    </row>
    <row r="64" spans="5:9" ht="15.75">
      <c r="E64" s="96"/>
      <c r="G64" s="25"/>
      <c r="I64" s="96"/>
    </row>
    <row r="65" spans="5:9" ht="15.75">
      <c r="E65" s="96"/>
      <c r="G65" s="25"/>
      <c r="I65" s="96"/>
    </row>
    <row r="66" spans="5:9" ht="15.75">
      <c r="E66" s="96"/>
      <c r="G66" s="25"/>
      <c r="I66" s="96"/>
    </row>
    <row r="67" spans="5:9" ht="15.75">
      <c r="E67" s="96"/>
      <c r="G67" s="25"/>
      <c r="I67" s="96"/>
    </row>
    <row r="68" spans="5:9" ht="15.75">
      <c r="E68" s="96"/>
      <c r="G68" s="25"/>
      <c r="I68" s="96"/>
    </row>
    <row r="69" spans="5:9" ht="15.75">
      <c r="E69" s="96"/>
      <c r="G69" s="25"/>
      <c r="I69" s="96"/>
    </row>
    <row r="70" spans="5:9" ht="15.75">
      <c r="E70" s="96"/>
      <c r="G70" s="25"/>
      <c r="I70" s="96"/>
    </row>
    <row r="71" spans="5:9" ht="15.75">
      <c r="E71" s="96"/>
      <c r="G71" s="25"/>
      <c r="I71" s="96"/>
    </row>
    <row r="72" spans="5:9" ht="15.75">
      <c r="E72" s="96"/>
      <c r="G72" s="25"/>
      <c r="I72" s="96"/>
    </row>
    <row r="73" spans="5:9" ht="15.75">
      <c r="E73" s="96"/>
      <c r="G73" s="25"/>
      <c r="I73" s="96"/>
    </row>
    <row r="74" spans="5:9" ht="15.75">
      <c r="E74" s="96"/>
      <c r="G74" s="25"/>
      <c r="I74" s="96"/>
    </row>
    <row r="75" spans="5:9" ht="15.75">
      <c r="E75" s="96"/>
      <c r="G75" s="25"/>
      <c r="I75" s="96"/>
    </row>
    <row r="76" spans="5:9" ht="15.75">
      <c r="E76" s="96"/>
      <c r="G76" s="25"/>
      <c r="I76" s="96"/>
    </row>
    <row r="77" spans="5:9" ht="15.75">
      <c r="E77" s="96"/>
      <c r="G77" s="25"/>
      <c r="I77" s="96"/>
    </row>
    <row r="78" spans="5:9" ht="15.75">
      <c r="E78" s="96"/>
      <c r="G78" s="25"/>
      <c r="I78" s="96"/>
    </row>
    <row r="79" spans="5:9" ht="15.75">
      <c r="E79" s="96"/>
      <c r="G79" s="25"/>
      <c r="I79" s="96"/>
    </row>
    <row r="80" spans="5:9" ht="15.75">
      <c r="E80" s="96"/>
      <c r="G80" s="25"/>
      <c r="I80" s="96"/>
    </row>
    <row r="81" spans="5:9" ht="15.75">
      <c r="E81" s="25"/>
      <c r="G81" s="25"/>
      <c r="I81" s="96"/>
    </row>
    <row r="82" spans="5:9" ht="15.75">
      <c r="E82" s="25"/>
      <c r="G82" s="25"/>
      <c r="I82" s="96"/>
    </row>
    <row r="83" spans="5:9" ht="15.75">
      <c r="E83" s="25"/>
      <c r="G83" s="25"/>
      <c r="I83" s="96"/>
    </row>
    <row r="84" spans="5:9" ht="15.75">
      <c r="E84" s="25"/>
      <c r="G84" s="25"/>
      <c r="I84" s="96"/>
    </row>
    <row r="85" spans="5:9" ht="15.75">
      <c r="E85" s="25"/>
      <c r="G85" s="25"/>
      <c r="I85" s="96"/>
    </row>
    <row r="86" spans="5:9" ht="15.75">
      <c r="E86" s="25"/>
      <c r="G86" s="25"/>
      <c r="I86" s="96"/>
    </row>
    <row r="87" spans="5:9" ht="15.75">
      <c r="E87" s="25"/>
      <c r="G87" s="25"/>
      <c r="I87" s="96"/>
    </row>
    <row r="88" spans="5:9" ht="15.75">
      <c r="E88" s="25"/>
      <c r="G88" s="25"/>
      <c r="I88" s="96"/>
    </row>
    <row r="89" spans="5:9" ht="15.75">
      <c r="E89" s="25"/>
      <c r="G89" s="25"/>
      <c r="I89" s="96"/>
    </row>
    <row r="90" spans="5:9" ht="15.75">
      <c r="E90" s="25"/>
      <c r="G90" s="25"/>
      <c r="I90" s="96"/>
    </row>
    <row r="91" spans="5:9" ht="15.75">
      <c r="E91" s="25"/>
      <c r="G91" s="25"/>
      <c r="I91" s="96"/>
    </row>
    <row r="92" spans="5:9" ht="15.75">
      <c r="E92" s="25"/>
      <c r="G92" s="25"/>
      <c r="I92" s="96"/>
    </row>
    <row r="93" spans="5:9" ht="15.75">
      <c r="E93" s="25"/>
      <c r="G93" s="25"/>
      <c r="I93" s="96"/>
    </row>
    <row r="94" spans="5:9" ht="15.75">
      <c r="E94" s="25"/>
      <c r="G94" s="25"/>
      <c r="I94" s="96"/>
    </row>
    <row r="95" spans="5:9" ht="15.75">
      <c r="E95" s="25"/>
      <c r="G95" s="25"/>
      <c r="I95" s="96"/>
    </row>
    <row r="96" spans="5:9" ht="15.75">
      <c r="E96" s="25"/>
      <c r="G96" s="25"/>
      <c r="I96" s="96"/>
    </row>
    <row r="97" spans="5:9" ht="15.75">
      <c r="E97" s="25"/>
      <c r="G97" s="25"/>
      <c r="I97" s="96"/>
    </row>
    <row r="98" spans="5:9" ht="15.75">
      <c r="E98" s="25"/>
      <c r="G98" s="25"/>
      <c r="I98" s="96"/>
    </row>
    <row r="99" spans="5:9" ht="15.75">
      <c r="E99" s="25"/>
      <c r="G99" s="25"/>
      <c r="I99" s="96"/>
    </row>
    <row r="100" spans="5:9" ht="15.75">
      <c r="E100" s="25"/>
      <c r="G100" s="25"/>
      <c r="I100" s="96"/>
    </row>
    <row r="101" spans="5:9" ht="15.75">
      <c r="E101" s="25"/>
      <c r="G101" s="25"/>
      <c r="I101" s="96"/>
    </row>
    <row r="102" spans="5:9" ht="15.75">
      <c r="E102" s="25"/>
      <c r="G102" s="25"/>
      <c r="I102" s="96"/>
    </row>
    <row r="103" spans="5:9" ht="15.75">
      <c r="E103" s="25"/>
      <c r="G103" s="25"/>
      <c r="I103" s="96"/>
    </row>
    <row r="104" spans="5:9" ht="15.75">
      <c r="E104" s="25"/>
      <c r="G104" s="25"/>
      <c r="I104" s="96"/>
    </row>
    <row r="105" spans="5:9" ht="15.75">
      <c r="E105" s="25"/>
      <c r="G105" s="25"/>
      <c r="I105" s="96"/>
    </row>
    <row r="106" spans="5:9" ht="15.75">
      <c r="E106" s="25"/>
      <c r="G106" s="25"/>
      <c r="I106" s="96"/>
    </row>
    <row r="107" spans="5:9" ht="15.75">
      <c r="E107" s="25"/>
      <c r="G107" s="25"/>
      <c r="I107" s="96"/>
    </row>
    <row r="108" spans="5:9" ht="15.75">
      <c r="E108" s="25"/>
      <c r="G108" s="25"/>
      <c r="I108" s="96"/>
    </row>
    <row r="109" spans="5:9" ht="15.75">
      <c r="E109" s="25"/>
      <c r="G109" s="25"/>
      <c r="I109" s="96"/>
    </row>
    <row r="110" spans="5:9" ht="15.75">
      <c r="E110" s="25"/>
      <c r="G110" s="25"/>
      <c r="I110" s="96"/>
    </row>
    <row r="111" spans="5:9" ht="15.75">
      <c r="E111" s="25"/>
      <c r="G111" s="25"/>
      <c r="I111" s="96"/>
    </row>
    <row r="112" spans="5:9" ht="15.75">
      <c r="E112" s="25"/>
      <c r="G112" s="25"/>
      <c r="I112" s="96"/>
    </row>
    <row r="113" spans="5:9" ht="15.75">
      <c r="E113" s="25"/>
      <c r="G113" s="25"/>
      <c r="I113" s="96"/>
    </row>
    <row r="114" spans="5:9" ht="15.75">
      <c r="E114" s="25"/>
      <c r="G114" s="25"/>
      <c r="I114" s="96"/>
    </row>
    <row r="115" spans="5:9" ht="15.75">
      <c r="E115" s="25"/>
      <c r="G115" s="25"/>
      <c r="I115" s="96"/>
    </row>
    <row r="116" spans="5:9" ht="15.75">
      <c r="E116" s="25"/>
      <c r="G116" s="25"/>
      <c r="I116" s="96"/>
    </row>
    <row r="117" spans="5:9" ht="15.75">
      <c r="E117" s="25"/>
      <c r="G117" s="25"/>
      <c r="I117" s="96"/>
    </row>
    <row r="118" spans="5:9" ht="15.75">
      <c r="E118" s="25"/>
      <c r="G118" s="25"/>
      <c r="I118" s="96"/>
    </row>
    <row r="119" spans="5:9" ht="15.75">
      <c r="E119" s="25"/>
      <c r="G119" s="25"/>
      <c r="I119" s="96"/>
    </row>
    <row r="120" spans="5:9" ht="15.75">
      <c r="E120" s="25"/>
      <c r="G120" s="25"/>
      <c r="I120" s="96"/>
    </row>
    <row r="121" spans="5:9" ht="15.75">
      <c r="E121" s="25"/>
      <c r="G121" s="25"/>
      <c r="I121" s="96"/>
    </row>
    <row r="122" spans="5:9" ht="15.75">
      <c r="E122" s="25"/>
      <c r="G122" s="25"/>
      <c r="I122" s="96"/>
    </row>
    <row r="123" spans="5:9" ht="15.75">
      <c r="E123" s="25"/>
      <c r="G123" s="25"/>
      <c r="I123" s="96"/>
    </row>
    <row r="124" spans="5:9" ht="15.75">
      <c r="E124" s="25"/>
      <c r="G124" s="25"/>
      <c r="I124" s="96"/>
    </row>
    <row r="125" spans="5:9" ht="15.75">
      <c r="E125" s="25"/>
      <c r="G125" s="25"/>
      <c r="I125" s="96"/>
    </row>
    <row r="126" spans="5:9" ht="15.75">
      <c r="E126" s="25"/>
      <c r="G126" s="25"/>
      <c r="I126" s="96"/>
    </row>
    <row r="127" spans="5:9" ht="15.75">
      <c r="E127" s="25"/>
      <c r="G127" s="25"/>
      <c r="I127" s="96"/>
    </row>
    <row r="128" spans="5:9" ht="15.75">
      <c r="E128" s="25"/>
      <c r="G128" s="25"/>
      <c r="I128" s="96"/>
    </row>
    <row r="129" spans="5:9" ht="15.75">
      <c r="E129" s="25"/>
      <c r="G129" s="25"/>
      <c r="I129" s="96"/>
    </row>
    <row r="130" spans="7:9" ht="15.75">
      <c r="G130" s="25"/>
      <c r="I130" s="96"/>
    </row>
    <row r="131" spans="7:9" ht="15.75">
      <c r="G131" s="25"/>
      <c r="I131" s="96"/>
    </row>
    <row r="132" spans="7:9" ht="15.75">
      <c r="G132" s="25"/>
      <c r="I132" s="96"/>
    </row>
    <row r="133" spans="7:9" ht="15.75">
      <c r="G133" s="25"/>
      <c r="I133" s="96"/>
    </row>
    <row r="134" spans="7:9" ht="15.75">
      <c r="G134" s="25"/>
      <c r="I134" s="96"/>
    </row>
    <row r="135" spans="7:9" ht="15.75">
      <c r="G135" s="25"/>
      <c r="I135" s="96"/>
    </row>
    <row r="136" spans="7:9" ht="15.75">
      <c r="G136" s="25"/>
      <c r="I136" s="96"/>
    </row>
    <row r="137" spans="7:9" ht="15.75">
      <c r="G137" s="25"/>
      <c r="I137" s="96"/>
    </row>
    <row r="138" spans="7:9" ht="15.75">
      <c r="G138" s="25"/>
      <c r="I138" s="96"/>
    </row>
    <row r="139" spans="7:9" ht="15.75">
      <c r="G139" s="25"/>
      <c r="I139" s="96"/>
    </row>
    <row r="140" spans="7:9" ht="15.75">
      <c r="G140" s="25"/>
      <c r="I140" s="96"/>
    </row>
    <row r="141" spans="7:9" ht="15.75">
      <c r="G141" s="25"/>
      <c r="I141" s="96"/>
    </row>
    <row r="142" spans="7:9" ht="15.75">
      <c r="G142" s="25"/>
      <c r="I142" s="96"/>
    </row>
    <row r="143" spans="7:9" ht="15.75">
      <c r="G143" s="25"/>
      <c r="I143" s="96"/>
    </row>
    <row r="144" spans="7:9" ht="15.75">
      <c r="G144" s="25"/>
      <c r="I144" s="96"/>
    </row>
    <row r="145" spans="7:9" ht="15.75">
      <c r="G145" s="25"/>
      <c r="I145" s="96"/>
    </row>
    <row r="146" spans="7:9" ht="15.75">
      <c r="G146" s="25"/>
      <c r="I146" s="96"/>
    </row>
    <row r="147" spans="7:9" ht="15.75">
      <c r="G147" s="25"/>
      <c r="I147" s="96"/>
    </row>
    <row r="148" spans="7:9" ht="15.75">
      <c r="G148" s="25"/>
      <c r="I148" s="96"/>
    </row>
    <row r="149" spans="7:9" ht="15.75">
      <c r="G149" s="25"/>
      <c r="I149" s="96"/>
    </row>
    <row r="150" spans="7:9" ht="15.75">
      <c r="G150" s="25"/>
      <c r="I150" s="96"/>
    </row>
    <row r="151" spans="7:9" ht="15.75">
      <c r="G151" s="25"/>
      <c r="I151" s="96"/>
    </row>
    <row r="152" spans="7:9" ht="15.75">
      <c r="G152" s="25"/>
      <c r="I152" s="96"/>
    </row>
    <row r="153" spans="7:9" ht="15.75">
      <c r="G153" s="25"/>
      <c r="I153" s="96"/>
    </row>
    <row r="154" spans="7:9" ht="15.75">
      <c r="G154" s="25"/>
      <c r="I154" s="96"/>
    </row>
    <row r="155" spans="7:9" ht="15.75">
      <c r="G155" s="25"/>
      <c r="I155" s="96"/>
    </row>
    <row r="156" spans="7:9" ht="15.75">
      <c r="G156" s="25"/>
      <c r="I156" s="96"/>
    </row>
    <row r="157" spans="7:9" ht="15.75">
      <c r="G157" s="25"/>
      <c r="I157" s="96"/>
    </row>
    <row r="158" spans="7:9" ht="15.75">
      <c r="G158" s="25"/>
      <c r="I158" s="96"/>
    </row>
    <row r="159" spans="7:9" ht="15.75">
      <c r="G159" s="25"/>
      <c r="I159" s="96"/>
    </row>
    <row r="160" spans="7:9" ht="15.75">
      <c r="G160" s="25"/>
      <c r="I160" s="96"/>
    </row>
    <row r="161" spans="7:9" ht="15.75">
      <c r="G161" s="25"/>
      <c r="I161" s="96"/>
    </row>
    <row r="162" spans="7:9" ht="15.75">
      <c r="G162" s="25"/>
      <c r="I162" s="96"/>
    </row>
    <row r="163" spans="7:9" ht="15.75">
      <c r="G163" s="25"/>
      <c r="I163" s="96"/>
    </row>
    <row r="164" spans="7:9" ht="15.75">
      <c r="G164" s="25"/>
      <c r="I164" s="96"/>
    </row>
    <row r="165" spans="7:9" ht="15.75">
      <c r="G165" s="25"/>
      <c r="I165" s="96"/>
    </row>
    <row r="166" spans="7:9" ht="15.75">
      <c r="G166" s="25"/>
      <c r="I166" s="96"/>
    </row>
    <row r="167" spans="7:9" ht="15.75">
      <c r="G167" s="25"/>
      <c r="I167" s="96"/>
    </row>
    <row r="168" spans="7:9" ht="15.75">
      <c r="G168" s="25"/>
      <c r="I168" s="96"/>
    </row>
    <row r="169" spans="7:9" ht="15.75">
      <c r="G169" s="25"/>
      <c r="I169" s="96"/>
    </row>
    <row r="170" spans="7:9" ht="15.75">
      <c r="G170" s="25"/>
      <c r="I170" s="96"/>
    </row>
    <row r="171" spans="7:9" ht="15.75">
      <c r="G171" s="25"/>
      <c r="I171" s="96"/>
    </row>
    <row r="172" spans="7:9" ht="15.75">
      <c r="G172" s="25"/>
      <c r="I172" s="96"/>
    </row>
    <row r="173" spans="7:9" ht="15.75">
      <c r="G173" s="25"/>
      <c r="I173" s="96"/>
    </row>
    <row r="174" spans="7:9" ht="15.75">
      <c r="G174" s="25"/>
      <c r="I174" s="96"/>
    </row>
    <row r="175" spans="7:9" ht="15.75">
      <c r="G175" s="25"/>
      <c r="I175" s="96"/>
    </row>
    <row r="176" spans="7:9" ht="15.75">
      <c r="G176" s="25"/>
      <c r="I176" s="96"/>
    </row>
    <row r="177" spans="7:9" ht="15.75">
      <c r="G177" s="25"/>
      <c r="I177" s="96"/>
    </row>
    <row r="178" spans="7:9" ht="15.75">
      <c r="G178" s="25"/>
      <c r="I178" s="96"/>
    </row>
    <row r="179" spans="7:9" ht="15.75">
      <c r="G179" s="25"/>
      <c r="I179" s="96"/>
    </row>
    <row r="180" spans="7:9" ht="15.75">
      <c r="G180" s="25"/>
      <c r="I180" s="96"/>
    </row>
    <row r="181" spans="7:9" ht="15.75">
      <c r="G181" s="25"/>
      <c r="I181" s="96"/>
    </row>
    <row r="182" spans="7:9" ht="15.75">
      <c r="G182" s="25"/>
      <c r="I182" s="96"/>
    </row>
    <row r="183" spans="7:9" ht="15.75">
      <c r="G183" s="25"/>
      <c r="I183" s="96"/>
    </row>
    <row r="184" spans="7:9" ht="15.75">
      <c r="G184" s="25"/>
      <c r="I184" s="96"/>
    </row>
    <row r="185" spans="7:9" ht="15.75">
      <c r="G185" s="25"/>
      <c r="I185" s="96"/>
    </row>
    <row r="186" spans="7:9" ht="15.75">
      <c r="G186" s="25"/>
      <c r="I186" s="96"/>
    </row>
    <row r="187" spans="7:9" ht="15.75">
      <c r="G187" s="25"/>
      <c r="I187" s="96"/>
    </row>
    <row r="188" spans="7:9" ht="15.75">
      <c r="G188" s="25"/>
      <c r="I188" s="96"/>
    </row>
    <row r="189" spans="7:9" ht="15.75">
      <c r="G189" s="25"/>
      <c r="I189" s="96"/>
    </row>
    <row r="190" spans="7:9" ht="15.75">
      <c r="G190" s="25"/>
      <c r="I190" s="96"/>
    </row>
    <row r="191" spans="7:9" ht="15.75">
      <c r="G191" s="25"/>
      <c r="I191" s="96"/>
    </row>
    <row r="192" spans="7:9" ht="15.75">
      <c r="G192" s="25"/>
      <c r="I192" s="96"/>
    </row>
    <row r="193" spans="7:9" ht="15.75">
      <c r="G193" s="25"/>
      <c r="I193" s="96"/>
    </row>
    <row r="194" spans="7:9" ht="15.75">
      <c r="G194" s="25"/>
      <c r="I194" s="96"/>
    </row>
    <row r="195" spans="7:9" ht="15.75">
      <c r="G195" s="25"/>
      <c r="I195" s="96"/>
    </row>
    <row r="196" spans="7:9" ht="15.75">
      <c r="G196" s="25"/>
      <c r="I196" s="96"/>
    </row>
    <row r="197" spans="7:9" ht="15.75">
      <c r="G197" s="25"/>
      <c r="I197" s="96"/>
    </row>
    <row r="198" spans="7:9" ht="15.75">
      <c r="G198" s="25"/>
      <c r="I198" s="96"/>
    </row>
    <row r="199" spans="7:9" ht="15.75">
      <c r="G199" s="25"/>
      <c r="I199" s="96"/>
    </row>
    <row r="200" spans="7:9" ht="15.75">
      <c r="G200" s="25"/>
      <c r="I200" s="96"/>
    </row>
    <row r="201" spans="7:9" ht="15.75">
      <c r="G201" s="25"/>
      <c r="I201" s="96"/>
    </row>
    <row r="202" spans="7:9" ht="15.75">
      <c r="G202" s="25"/>
      <c r="I202" s="96"/>
    </row>
    <row r="203" spans="7:9" ht="15.75">
      <c r="G203" s="25"/>
      <c r="I203" s="96"/>
    </row>
    <row r="204" spans="7:9" ht="15.75">
      <c r="G204" s="25"/>
      <c r="I204" s="96"/>
    </row>
    <row r="205" spans="7:9" ht="15.75">
      <c r="G205" s="25"/>
      <c r="I205" s="96"/>
    </row>
    <row r="206" spans="7:9" ht="15.75">
      <c r="G206" s="25"/>
      <c r="I206" s="96"/>
    </row>
    <row r="207" spans="7:9" ht="15.75">
      <c r="G207" s="25"/>
      <c r="I207" s="96"/>
    </row>
    <row r="208" spans="7:9" ht="15.75">
      <c r="G208" s="25"/>
      <c r="I208" s="96"/>
    </row>
    <row r="209" spans="7:9" ht="15.75">
      <c r="G209" s="25"/>
      <c r="I209" s="96"/>
    </row>
    <row r="210" spans="7:9" ht="15.75">
      <c r="G210" s="25"/>
      <c r="I210" s="96"/>
    </row>
    <row r="211" spans="7:9" ht="15.75">
      <c r="G211" s="25"/>
      <c r="I211" s="96"/>
    </row>
    <row r="212" spans="7:9" ht="15.75">
      <c r="G212" s="25"/>
      <c r="I212" s="96"/>
    </row>
    <row r="213" spans="7:9" ht="15.75">
      <c r="G213" s="25"/>
      <c r="I213" s="96"/>
    </row>
    <row r="214" spans="7:9" ht="15.75">
      <c r="G214" s="25"/>
      <c r="I214" s="96"/>
    </row>
    <row r="215" spans="7:9" ht="15.75">
      <c r="G215" s="25"/>
      <c r="I215" s="96"/>
    </row>
    <row r="216" spans="7:9" ht="15.75">
      <c r="G216" s="25"/>
      <c r="I216" s="96"/>
    </row>
    <row r="217" spans="7:9" ht="15.75">
      <c r="G217" s="25"/>
      <c r="I217" s="96"/>
    </row>
    <row r="218" spans="7:9" ht="15.75">
      <c r="G218" s="25"/>
      <c r="I218" s="96"/>
    </row>
    <row r="219" spans="7:9" ht="15.75">
      <c r="G219" s="25"/>
      <c r="I219" s="96"/>
    </row>
    <row r="220" spans="7:9" ht="15.75">
      <c r="G220" s="25"/>
      <c r="I220" s="96"/>
    </row>
    <row r="221" spans="7:9" ht="15.75">
      <c r="G221" s="25"/>
      <c r="I221" s="96"/>
    </row>
    <row r="222" spans="7:9" ht="15.75">
      <c r="G222" s="25"/>
      <c r="I222" s="96"/>
    </row>
    <row r="223" spans="7:9" ht="15.75">
      <c r="G223" s="25"/>
      <c r="I223" s="96"/>
    </row>
    <row r="224" spans="7:9" ht="15.75">
      <c r="G224" s="25"/>
      <c r="I224" s="96"/>
    </row>
    <row r="225" spans="7:9" ht="15.75">
      <c r="G225" s="25"/>
      <c r="I225" s="96"/>
    </row>
    <row r="226" spans="7:9" ht="15.75">
      <c r="G226" s="25"/>
      <c r="I226" s="96"/>
    </row>
    <row r="227" spans="7:9" ht="15.75">
      <c r="G227" s="25"/>
      <c r="I227" s="96"/>
    </row>
    <row r="228" spans="7:9" ht="15.75">
      <c r="G228" s="25"/>
      <c r="I228" s="96"/>
    </row>
    <row r="229" spans="7:9" ht="15.75">
      <c r="G229" s="25"/>
      <c r="I229" s="96"/>
    </row>
    <row r="230" spans="7:9" ht="15.75">
      <c r="G230" s="25"/>
      <c r="I230" s="96"/>
    </row>
    <row r="231" spans="7:9" ht="15.75">
      <c r="G231" s="25"/>
      <c r="I231" s="96"/>
    </row>
    <row r="232" spans="7:9" ht="15.75">
      <c r="G232" s="25"/>
      <c r="I232" s="96"/>
    </row>
    <row r="233" spans="7:9" ht="15.75">
      <c r="G233" s="25"/>
      <c r="I233" s="96"/>
    </row>
    <row r="234" spans="7:9" ht="15.75">
      <c r="G234" s="25"/>
      <c r="I234" s="96"/>
    </row>
    <row r="235" spans="7:9" ht="15.75">
      <c r="G235" s="25"/>
      <c r="I235" s="96"/>
    </row>
    <row r="236" spans="7:9" ht="15.75">
      <c r="G236" s="25"/>
      <c r="I236" s="96"/>
    </row>
    <row r="237" spans="7:9" ht="15.75">
      <c r="G237" s="25"/>
      <c r="I237" s="96"/>
    </row>
    <row r="238" spans="7:9" ht="15.75">
      <c r="G238" s="25"/>
      <c r="I238" s="96"/>
    </row>
    <row r="239" spans="7:9" ht="15.75">
      <c r="G239" s="25"/>
      <c r="I239" s="96"/>
    </row>
    <row r="240" spans="7:9" ht="15.75">
      <c r="G240" s="25"/>
      <c r="I240" s="96"/>
    </row>
    <row r="241" spans="7:9" ht="15.75">
      <c r="G241" s="25"/>
      <c r="I241" s="96"/>
    </row>
    <row r="242" spans="7:9" ht="15.75">
      <c r="G242" s="25"/>
      <c r="I242" s="96"/>
    </row>
    <row r="243" spans="7:9" ht="15.75">
      <c r="G243" s="25"/>
      <c r="I243" s="96"/>
    </row>
    <row r="244" spans="7:9" ht="15.75">
      <c r="G244" s="25"/>
      <c r="I244" s="96"/>
    </row>
    <row r="245" spans="7:9" ht="15.75">
      <c r="G245" s="25"/>
      <c r="I245" s="96"/>
    </row>
    <row r="246" spans="7:9" ht="15.75">
      <c r="G246" s="25"/>
      <c r="I246" s="96"/>
    </row>
    <row r="247" spans="7:9" ht="15.75">
      <c r="G247" s="25"/>
      <c r="I247" s="96"/>
    </row>
    <row r="248" spans="7:9" ht="15.75">
      <c r="G248" s="25"/>
      <c r="I248" s="96"/>
    </row>
    <row r="249" spans="7:9" ht="15.75">
      <c r="G249" s="25"/>
      <c r="I249" s="96"/>
    </row>
    <row r="250" spans="7:9" ht="15.75">
      <c r="G250" s="25"/>
      <c r="I250" s="96"/>
    </row>
    <row r="251" spans="7:9" ht="15.75">
      <c r="G251" s="25"/>
      <c r="I251" s="96"/>
    </row>
    <row r="252" spans="7:9" ht="15.75">
      <c r="G252" s="25"/>
      <c r="I252" s="96"/>
    </row>
    <row r="253" spans="7:9" ht="15.75">
      <c r="G253" s="25"/>
      <c r="I253" s="96"/>
    </row>
    <row r="254" spans="7:9" ht="15.75">
      <c r="G254" s="25"/>
      <c r="I254" s="96"/>
    </row>
    <row r="255" spans="7:9" ht="15.75">
      <c r="G255" s="25"/>
      <c r="I255" s="96"/>
    </row>
    <row r="256" spans="7:9" ht="15.75">
      <c r="G256" s="25"/>
      <c r="I256" s="96"/>
    </row>
    <row r="257" spans="7:9" ht="15.75">
      <c r="G257" s="25"/>
      <c r="I257" s="96"/>
    </row>
    <row r="258" spans="7:9" ht="15.75">
      <c r="G258" s="25"/>
      <c r="I258" s="96"/>
    </row>
    <row r="259" spans="7:9" ht="15.75">
      <c r="G259" s="25"/>
      <c r="I259" s="96"/>
    </row>
    <row r="260" spans="7:9" ht="15.75">
      <c r="G260" s="25"/>
      <c r="I260" s="96"/>
    </row>
    <row r="261" spans="7:9" ht="15.75">
      <c r="G261" s="25"/>
      <c r="I261" s="96"/>
    </row>
    <row r="262" spans="7:9" ht="15.75">
      <c r="G262" s="25"/>
      <c r="I262" s="96"/>
    </row>
    <row r="263" spans="7:9" ht="15.75">
      <c r="G263" s="25"/>
      <c r="I263" s="96"/>
    </row>
    <row r="264" spans="7:9" ht="15.75">
      <c r="G264" s="25"/>
      <c r="I264" s="96"/>
    </row>
    <row r="265" spans="7:9" ht="15.75">
      <c r="G265" s="25"/>
      <c r="I265" s="96"/>
    </row>
    <row r="266" spans="7:9" ht="15.75">
      <c r="G266" s="25"/>
      <c r="I266" s="96"/>
    </row>
    <row r="267" spans="7:9" ht="15.75">
      <c r="G267" s="25"/>
      <c r="I267" s="96"/>
    </row>
    <row r="268" spans="7:9" ht="15.75">
      <c r="G268" s="25"/>
      <c r="I268" s="96"/>
    </row>
    <row r="269" spans="7:9" ht="15.75">
      <c r="G269" s="25"/>
      <c r="I269" s="96"/>
    </row>
    <row r="270" spans="7:9" ht="15.75">
      <c r="G270" s="25"/>
      <c r="I270" s="96"/>
    </row>
    <row r="271" spans="7:9" ht="15.75">
      <c r="G271" s="25"/>
      <c r="I271" s="96"/>
    </row>
    <row r="272" spans="7:9" ht="15.75">
      <c r="G272" s="25"/>
      <c r="I272" s="96"/>
    </row>
    <row r="273" spans="7:9" ht="15.75">
      <c r="G273" s="25"/>
      <c r="I273" s="96"/>
    </row>
    <row r="274" spans="7:9" ht="15.75">
      <c r="G274" s="25"/>
      <c r="I274" s="96"/>
    </row>
    <row r="275" spans="7:9" ht="15.75">
      <c r="G275" s="25"/>
      <c r="I275" s="96"/>
    </row>
    <row r="276" spans="7:9" ht="15.75">
      <c r="G276" s="25"/>
      <c r="I276" s="96"/>
    </row>
    <row r="277" spans="7:9" ht="15.75">
      <c r="G277" s="25"/>
      <c r="I277" s="96"/>
    </row>
    <row r="278" spans="7:9" ht="15.75">
      <c r="G278" s="25"/>
      <c r="I278" s="96"/>
    </row>
    <row r="279" spans="7:9" ht="15.75">
      <c r="G279" s="25"/>
      <c r="I279" s="96"/>
    </row>
    <row r="280" spans="7:9" ht="15.75">
      <c r="G280" s="25"/>
      <c r="I280" s="96"/>
    </row>
    <row r="281" spans="7:9" ht="15.75">
      <c r="G281" s="25"/>
      <c r="I281" s="96"/>
    </row>
    <row r="282" spans="7:9" ht="15.75">
      <c r="G282" s="25"/>
      <c r="I282" s="96"/>
    </row>
    <row r="283" spans="7:9" ht="15.75">
      <c r="G283" s="25"/>
      <c r="I283" s="96"/>
    </row>
    <row r="284" spans="7:9" ht="15.75">
      <c r="G284" s="25"/>
      <c r="I284" s="96"/>
    </row>
    <row r="285" spans="7:9" ht="15.75">
      <c r="G285" s="25"/>
      <c r="I285" s="96"/>
    </row>
    <row r="286" spans="7:9" ht="15.75">
      <c r="G286" s="25"/>
      <c r="I286" s="96"/>
    </row>
    <row r="287" spans="7:9" ht="15.75">
      <c r="G287" s="25"/>
      <c r="I287" s="96"/>
    </row>
    <row r="288" spans="7:9" ht="15.75">
      <c r="G288" s="25"/>
      <c r="I288" s="96"/>
    </row>
    <row r="289" spans="7:9" ht="15.75">
      <c r="G289" s="25"/>
      <c r="I289" s="96"/>
    </row>
    <row r="290" spans="7:9" ht="15.75">
      <c r="G290" s="25"/>
      <c r="I290" s="96"/>
    </row>
    <row r="291" spans="7:9" ht="15.75">
      <c r="G291" s="25"/>
      <c r="I291" s="96"/>
    </row>
    <row r="292" spans="7:9" ht="15.75">
      <c r="G292" s="25"/>
      <c r="I292" s="96"/>
    </row>
    <row r="293" spans="7:9" ht="15.75">
      <c r="G293" s="25"/>
      <c r="I293" s="96"/>
    </row>
    <row r="294" spans="7:9" ht="15.75">
      <c r="G294" s="25"/>
      <c r="I294" s="96"/>
    </row>
    <row r="295" spans="7:9" ht="15.75">
      <c r="G295" s="25"/>
      <c r="I295" s="96"/>
    </row>
    <row r="296" spans="7:9" ht="15.75">
      <c r="G296" s="25"/>
      <c r="I296" s="96"/>
    </row>
    <row r="297" spans="7:9" ht="15.75">
      <c r="G297" s="25"/>
      <c r="I297" s="96"/>
    </row>
    <row r="298" spans="7:9" ht="15.75">
      <c r="G298" s="25"/>
      <c r="I298" s="96"/>
    </row>
    <row r="299" spans="7:9" ht="15.75">
      <c r="G299" s="25"/>
      <c r="I299" s="96"/>
    </row>
    <row r="300" spans="7:9" ht="15.75">
      <c r="G300" s="25"/>
      <c r="I300" s="96"/>
    </row>
    <row r="301" spans="7:9" ht="15.75">
      <c r="G301" s="25"/>
      <c r="I301" s="96"/>
    </row>
    <row r="302" spans="7:9" ht="15.75">
      <c r="G302" s="25"/>
      <c r="I302" s="96"/>
    </row>
    <row r="303" spans="7:9" ht="15.75">
      <c r="G303" s="25"/>
      <c r="I303" s="96"/>
    </row>
    <row r="304" spans="7:9" ht="15.75">
      <c r="G304" s="25"/>
      <c r="I304" s="96"/>
    </row>
    <row r="305" spans="7:9" ht="15.75">
      <c r="G305" s="25"/>
      <c r="I305" s="96"/>
    </row>
    <row r="306" spans="7:9" ht="15.75">
      <c r="G306" s="25"/>
      <c r="I306" s="96"/>
    </row>
    <row r="307" spans="7:9" ht="15.75">
      <c r="G307" s="25"/>
      <c r="I307" s="96"/>
    </row>
    <row r="308" spans="7:9" ht="15.75">
      <c r="G308" s="25"/>
      <c r="I308" s="96"/>
    </row>
    <row r="309" spans="7:9" ht="15.75">
      <c r="G309" s="25"/>
      <c r="I309" s="96"/>
    </row>
    <row r="310" spans="7:9" ht="15.75">
      <c r="G310" s="25"/>
      <c r="I310" s="96"/>
    </row>
    <row r="311" spans="7:9" ht="15.75">
      <c r="G311" s="25"/>
      <c r="I311" s="96"/>
    </row>
    <row r="312" spans="7:9" ht="15.75">
      <c r="G312" s="25"/>
      <c r="I312" s="96"/>
    </row>
    <row r="313" spans="7:9" ht="15.75">
      <c r="G313" s="25"/>
      <c r="I313" s="96"/>
    </row>
    <row r="314" spans="7:9" ht="15.75">
      <c r="G314" s="25"/>
      <c r="I314" s="96"/>
    </row>
    <row r="315" spans="7:9" ht="15.75">
      <c r="G315" s="25"/>
      <c r="I315" s="96"/>
    </row>
    <row r="316" spans="7:9" ht="15.75">
      <c r="G316" s="25"/>
      <c r="I316" s="96"/>
    </row>
    <row r="317" spans="7:9" ht="15.75">
      <c r="G317" s="25"/>
      <c r="I317" s="96"/>
    </row>
    <row r="318" spans="7:9" ht="15.75">
      <c r="G318" s="25"/>
      <c r="I318" s="96"/>
    </row>
    <row r="319" spans="7:9" ht="15.75">
      <c r="G319" s="25"/>
      <c r="I319" s="96"/>
    </row>
    <row r="320" spans="7:9" ht="15.75">
      <c r="G320" s="25"/>
      <c r="I320" s="96"/>
    </row>
    <row r="321" spans="7:9" ht="15.75">
      <c r="G321" s="25"/>
      <c r="I321" s="96"/>
    </row>
    <row r="322" spans="7:9" ht="15.75">
      <c r="G322" s="25"/>
      <c r="I322" s="96"/>
    </row>
    <row r="323" spans="7:9" ht="15.75">
      <c r="G323" s="25"/>
      <c r="I323" s="96"/>
    </row>
    <row r="324" spans="7:9" ht="15.75">
      <c r="G324" s="25"/>
      <c r="I324" s="96"/>
    </row>
    <row r="325" spans="7:9" ht="15.75">
      <c r="G325" s="25"/>
      <c r="I325" s="96"/>
    </row>
    <row r="326" spans="7:9" ht="15.75">
      <c r="G326" s="25"/>
      <c r="I326" s="96"/>
    </row>
    <row r="327" spans="7:9" ht="15.75">
      <c r="G327" s="25"/>
      <c r="I327" s="96"/>
    </row>
    <row r="328" spans="7:9" ht="15.75">
      <c r="G328" s="25"/>
      <c r="I328" s="96"/>
    </row>
    <row r="329" spans="7:9" ht="15.75">
      <c r="G329" s="25"/>
      <c r="I329" s="96"/>
    </row>
    <row r="330" spans="7:9" ht="15.75">
      <c r="G330" s="25"/>
      <c r="I330" s="96"/>
    </row>
    <row r="331" spans="7:9" ht="15.75">
      <c r="G331" s="25"/>
      <c r="I331" s="96"/>
    </row>
    <row r="332" spans="7:9" ht="15.75">
      <c r="G332" s="25"/>
      <c r="I332" s="96"/>
    </row>
    <row r="333" spans="7:9" ht="15.75">
      <c r="G333" s="25"/>
      <c r="I333" s="96"/>
    </row>
    <row r="334" spans="7:9" ht="15.75">
      <c r="G334" s="25"/>
      <c r="I334" s="96"/>
    </row>
    <row r="335" spans="7:9" ht="15.75">
      <c r="G335" s="25"/>
      <c r="I335" s="96"/>
    </row>
    <row r="336" spans="7:9" ht="15.75">
      <c r="G336" s="25"/>
      <c r="I336" s="96"/>
    </row>
    <row r="337" spans="7:9" ht="15.75">
      <c r="G337" s="25"/>
      <c r="I337" s="96"/>
    </row>
    <row r="338" spans="7:9" ht="15.75">
      <c r="G338" s="25"/>
      <c r="I338" s="96"/>
    </row>
    <row r="339" spans="7:9" ht="15.75">
      <c r="G339" s="25"/>
      <c r="I339" s="96"/>
    </row>
    <row r="340" spans="7:9" ht="15.75">
      <c r="G340" s="25"/>
      <c r="I340" s="96"/>
    </row>
    <row r="341" spans="7:9" ht="15.75">
      <c r="G341" s="25"/>
      <c r="I341" s="96"/>
    </row>
    <row r="342" spans="7:9" ht="15.75">
      <c r="G342" s="25"/>
      <c r="I342" s="96"/>
    </row>
    <row r="343" spans="7:9" ht="15.75">
      <c r="G343" s="25"/>
      <c r="I343" s="96"/>
    </row>
    <row r="344" spans="7:9" ht="15.75">
      <c r="G344" s="25"/>
      <c r="I344" s="96"/>
    </row>
    <row r="345" spans="7:9" ht="15.75">
      <c r="G345" s="25"/>
      <c r="I345" s="96"/>
    </row>
    <row r="346" spans="7:9" ht="15.75">
      <c r="G346" s="25"/>
      <c r="I346" s="96"/>
    </row>
    <row r="347" spans="7:9" ht="15.75">
      <c r="G347" s="25"/>
      <c r="I347" s="96"/>
    </row>
    <row r="348" spans="7:9" ht="15.75">
      <c r="G348" s="25"/>
      <c r="I348" s="96"/>
    </row>
    <row r="349" spans="7:9" ht="15.75">
      <c r="G349" s="25"/>
      <c r="I349" s="96"/>
    </row>
    <row r="350" spans="7:9" ht="15.75">
      <c r="G350" s="25"/>
      <c r="I350" s="96"/>
    </row>
    <row r="351" spans="7:9" ht="15.75">
      <c r="G351" s="25"/>
      <c r="I351" s="96"/>
    </row>
    <row r="352" spans="7:9" ht="15.75">
      <c r="G352" s="25"/>
      <c r="I352" s="96"/>
    </row>
    <row r="353" spans="7:9" ht="15.75">
      <c r="G353" s="25"/>
      <c r="I353" s="96"/>
    </row>
    <row r="354" spans="7:9" ht="15.75">
      <c r="G354" s="25"/>
      <c r="I354" s="96"/>
    </row>
    <row r="355" spans="7:9" ht="15.75">
      <c r="G355" s="25"/>
      <c r="I355" s="96"/>
    </row>
    <row r="356" spans="7:9" ht="15.75">
      <c r="G356" s="25"/>
      <c r="I356" s="96"/>
    </row>
    <row r="357" spans="7:9" ht="15.75">
      <c r="G357" s="25"/>
      <c r="I357" s="96"/>
    </row>
    <row r="358" spans="7:9" ht="15.75">
      <c r="G358" s="25"/>
      <c r="I358" s="96"/>
    </row>
    <row r="359" spans="7:9" ht="15.75">
      <c r="G359" s="25"/>
      <c r="I359" s="96"/>
    </row>
    <row r="360" spans="7:9" ht="15.75">
      <c r="G360" s="25"/>
      <c r="I360" s="96"/>
    </row>
    <row r="361" spans="7:9" ht="15.75">
      <c r="G361" s="25"/>
      <c r="I361" s="96"/>
    </row>
    <row r="362" spans="7:9" ht="15.75">
      <c r="G362" s="25"/>
      <c r="I362" s="96"/>
    </row>
    <row r="363" spans="7:9" ht="15.75">
      <c r="G363" s="25"/>
      <c r="I363" s="96"/>
    </row>
    <row r="364" spans="7:9" ht="15.75">
      <c r="G364" s="25"/>
      <c r="I364" s="96"/>
    </row>
    <row r="365" spans="7:9" ht="15.75">
      <c r="G365" s="25"/>
      <c r="I365" s="96"/>
    </row>
    <row r="366" spans="7:9" ht="15.75">
      <c r="G366" s="25"/>
      <c r="I366" s="96"/>
    </row>
    <row r="367" spans="7:9" ht="15.75">
      <c r="G367" s="25"/>
      <c r="I367" s="96"/>
    </row>
    <row r="368" spans="7:9" ht="15.75">
      <c r="G368" s="25"/>
      <c r="I368" s="96"/>
    </row>
    <row r="369" spans="7:9" ht="15.75">
      <c r="G369" s="25"/>
      <c r="I369" s="96"/>
    </row>
    <row r="370" spans="7:9" ht="15.75">
      <c r="G370" s="25"/>
      <c r="I370" s="96"/>
    </row>
    <row r="371" spans="7:9" ht="15.75">
      <c r="G371" s="25"/>
      <c r="I371" s="96"/>
    </row>
    <row r="372" spans="7:9" ht="15.75">
      <c r="G372" s="25"/>
      <c r="I372" s="96"/>
    </row>
    <row r="373" spans="7:9" ht="15.75">
      <c r="G373" s="25"/>
      <c r="I373" s="96"/>
    </row>
    <row r="374" spans="7:9" ht="15.75">
      <c r="G374" s="25"/>
      <c r="I374" s="96"/>
    </row>
    <row r="375" spans="7:9" ht="15.75">
      <c r="G375" s="25"/>
      <c r="I375" s="96"/>
    </row>
    <row r="376" spans="7:9" ht="15.75">
      <c r="G376" s="25"/>
      <c r="I376" s="96"/>
    </row>
    <row r="377" spans="7:9" ht="15.75">
      <c r="G377" s="25"/>
      <c r="I377" s="96"/>
    </row>
    <row r="378" spans="7:9" ht="15.75">
      <c r="G378" s="25"/>
      <c r="I378" s="96"/>
    </row>
    <row r="379" spans="7:9" ht="15.75">
      <c r="G379" s="25"/>
      <c r="I379" s="96"/>
    </row>
    <row r="380" spans="7:9" ht="15.75">
      <c r="G380" s="25"/>
      <c r="I380" s="96"/>
    </row>
    <row r="381" spans="7:9" ht="15.75">
      <c r="G381" s="25"/>
      <c r="I381" s="96"/>
    </row>
    <row r="382" spans="7:9" ht="15.75">
      <c r="G382" s="25"/>
      <c r="I382" s="96"/>
    </row>
    <row r="383" spans="7:9" ht="15.75">
      <c r="G383" s="25"/>
      <c r="I383" s="96"/>
    </row>
    <row r="384" spans="7:9" ht="15.75">
      <c r="G384" s="25"/>
      <c r="I384" s="96"/>
    </row>
    <row r="385" spans="7:9" ht="15.75">
      <c r="G385" s="25"/>
      <c r="I385" s="96"/>
    </row>
    <row r="386" spans="7:9" ht="15.75">
      <c r="G386" s="25"/>
      <c r="I386" s="96"/>
    </row>
    <row r="387" spans="7:9" ht="15.75">
      <c r="G387" s="25"/>
      <c r="I387" s="96"/>
    </row>
    <row r="388" spans="7:9" ht="15.75">
      <c r="G388" s="25"/>
      <c r="I388" s="96"/>
    </row>
    <row r="389" spans="7:9" ht="15.75">
      <c r="G389" s="25"/>
      <c r="I389" s="96"/>
    </row>
    <row r="390" spans="7:9" ht="15.75">
      <c r="G390" s="25"/>
      <c r="I390" s="96"/>
    </row>
    <row r="391" spans="7:9" ht="15.75">
      <c r="G391" s="25"/>
      <c r="I391" s="96"/>
    </row>
    <row r="392" ht="15.75">
      <c r="I392" s="96"/>
    </row>
    <row r="393" ht="15.75">
      <c r="I393" s="96"/>
    </row>
    <row r="394" ht="15.75">
      <c r="I394" s="96"/>
    </row>
    <row r="395" ht="15.75">
      <c r="I395" s="96"/>
    </row>
    <row r="396" ht="15.75">
      <c r="I396" s="96"/>
    </row>
    <row r="397" ht="15.75">
      <c r="I397" s="96"/>
    </row>
    <row r="398" ht="15.75">
      <c r="I398" s="96"/>
    </row>
    <row r="399" ht="15.75">
      <c r="I399" s="96"/>
    </row>
    <row r="400" ht="15.75">
      <c r="I400" s="96"/>
    </row>
    <row r="401" ht="15.75">
      <c r="I401" s="96"/>
    </row>
    <row r="402" ht="15.75">
      <c r="I402" s="96"/>
    </row>
    <row r="403" ht="15.75">
      <c r="I403" s="96"/>
    </row>
    <row r="404" ht="15.75">
      <c r="I404" s="96"/>
    </row>
    <row r="405" ht="15.75">
      <c r="I405" s="96"/>
    </row>
    <row r="406" ht="15.75">
      <c r="I406" s="96"/>
    </row>
    <row r="407" ht="15.75">
      <c r="I407" s="96"/>
    </row>
    <row r="408" ht="15.75">
      <c r="I408" s="96"/>
    </row>
    <row r="409" ht="15.75">
      <c r="I409" s="96"/>
    </row>
    <row r="410" ht="15.75">
      <c r="I410" s="96"/>
    </row>
    <row r="411" ht="15.75">
      <c r="I411" s="96"/>
    </row>
    <row r="412" ht="15.75">
      <c r="I412" s="96"/>
    </row>
    <row r="413" ht="15.75">
      <c r="I413" s="96"/>
    </row>
    <row r="414" ht="15.75">
      <c r="I414" s="96"/>
    </row>
    <row r="415" ht="15.75">
      <c r="I415" s="96"/>
    </row>
    <row r="416" ht="15.75">
      <c r="I416" s="96"/>
    </row>
    <row r="417" ht="15.75">
      <c r="I417" s="96"/>
    </row>
    <row r="418" ht="15.75">
      <c r="I418" s="96"/>
    </row>
    <row r="419" ht="15.75">
      <c r="I419" s="96"/>
    </row>
    <row r="420" ht="15.75">
      <c r="I420" s="96"/>
    </row>
    <row r="421" ht="15.75">
      <c r="I421" s="96"/>
    </row>
    <row r="422" ht="15.75">
      <c r="I422" s="96"/>
    </row>
    <row r="423" ht="15.75">
      <c r="I423" s="96"/>
    </row>
    <row r="424" ht="15.75">
      <c r="I424" s="96"/>
    </row>
    <row r="425" ht="15.75">
      <c r="I425" s="96"/>
    </row>
    <row r="426" ht="15.75">
      <c r="I426" s="96"/>
    </row>
    <row r="427" ht="15.75">
      <c r="I427" s="96"/>
    </row>
    <row r="428" ht="15.75">
      <c r="I428" s="96"/>
    </row>
    <row r="429" ht="15.75">
      <c r="I429" s="96"/>
    </row>
    <row r="430" ht="15.75">
      <c r="I430" s="96"/>
    </row>
    <row r="431" ht="15.75">
      <c r="I431" s="96"/>
    </row>
    <row r="432" ht="15.75">
      <c r="I432" s="96"/>
    </row>
    <row r="433" ht="15.75">
      <c r="I433" s="96"/>
    </row>
    <row r="434" ht="15.75">
      <c r="I434" s="96"/>
    </row>
    <row r="435" ht="15.75">
      <c r="I435" s="96"/>
    </row>
    <row r="436" ht="15.75">
      <c r="I436" s="96"/>
    </row>
    <row r="437" ht="15.75">
      <c r="I437" s="96"/>
    </row>
    <row r="438" ht="15.75">
      <c r="I438" s="96"/>
    </row>
    <row r="439" ht="15.75">
      <c r="I439" s="96"/>
    </row>
    <row r="440" ht="15.75">
      <c r="I440" s="96"/>
    </row>
    <row r="441" ht="15.75">
      <c r="I441" s="96"/>
    </row>
    <row r="442" ht="15.75">
      <c r="I442" s="96"/>
    </row>
    <row r="443" ht="15.75">
      <c r="I443" s="96"/>
    </row>
    <row r="444" ht="15.75">
      <c r="I444" s="96"/>
    </row>
    <row r="445" ht="15.75">
      <c r="I445" s="96"/>
    </row>
    <row r="446" ht="15.75">
      <c r="I446" s="96"/>
    </row>
    <row r="447" ht="15.75">
      <c r="I447" s="96"/>
    </row>
    <row r="448" ht="15.75">
      <c r="I448" s="96"/>
    </row>
    <row r="449" ht="15.75">
      <c r="I449" s="96"/>
    </row>
    <row r="450" ht="15.75">
      <c r="I450" s="96"/>
    </row>
    <row r="451" ht="15.75">
      <c r="I451" s="96"/>
    </row>
    <row r="452" ht="15.75">
      <c r="I452" s="96"/>
    </row>
    <row r="453" ht="15.75">
      <c r="I453" s="96"/>
    </row>
    <row r="454" ht="15.75">
      <c r="I454" s="96"/>
    </row>
    <row r="455" ht="15.75">
      <c r="I455" s="96"/>
    </row>
    <row r="456" ht="15.75">
      <c r="I456" s="96"/>
    </row>
    <row r="457" ht="15.75">
      <c r="I457" s="96"/>
    </row>
    <row r="458" ht="15.75">
      <c r="I458" s="96"/>
    </row>
    <row r="459" ht="15.75">
      <c r="I459" s="96"/>
    </row>
    <row r="460" ht="15.75">
      <c r="I460" s="96"/>
    </row>
    <row r="461" ht="15.75">
      <c r="I461" s="96"/>
    </row>
    <row r="462" ht="15.75">
      <c r="I462" s="96"/>
    </row>
    <row r="463" ht="15.75">
      <c r="I463" s="96"/>
    </row>
    <row r="464" ht="15.75">
      <c r="I464" s="96"/>
    </row>
    <row r="465" ht="15.75">
      <c r="I465" s="96"/>
    </row>
    <row r="466" ht="15.75">
      <c r="I466" s="96"/>
    </row>
    <row r="467" ht="15.75">
      <c r="I467" s="96"/>
    </row>
    <row r="468" ht="15.75">
      <c r="I468" s="96"/>
    </row>
    <row r="469" ht="15.75">
      <c r="I469" s="96"/>
    </row>
    <row r="470" ht="15.75">
      <c r="I470" s="96"/>
    </row>
    <row r="471" ht="15.75">
      <c r="I471" s="96"/>
    </row>
    <row r="472" ht="15.75">
      <c r="I472" s="96"/>
    </row>
    <row r="473" ht="15.75">
      <c r="I473" s="96"/>
    </row>
    <row r="474" ht="15.75">
      <c r="I474" s="96"/>
    </row>
    <row r="475" ht="15.75">
      <c r="I475" s="96"/>
    </row>
    <row r="476" ht="15.75">
      <c r="I476" s="96"/>
    </row>
    <row r="477" ht="15.75">
      <c r="I477" s="96"/>
    </row>
    <row r="478" ht="15.75">
      <c r="I478" s="96"/>
    </row>
    <row r="479" ht="15.75">
      <c r="I479" s="96"/>
    </row>
    <row r="480" ht="15.75">
      <c r="I480" s="96"/>
    </row>
    <row r="481" ht="15.75">
      <c r="I481" s="96"/>
    </row>
    <row r="482" ht="15.75">
      <c r="I482" s="96"/>
    </row>
    <row r="483" ht="15.75">
      <c r="I483" s="96"/>
    </row>
    <row r="484" ht="15.75">
      <c r="I484" s="96"/>
    </row>
    <row r="485" ht="15.75">
      <c r="I485" s="96"/>
    </row>
    <row r="486" ht="15.75">
      <c r="I486" s="96"/>
    </row>
    <row r="487" ht="15.75">
      <c r="I487" s="96"/>
    </row>
    <row r="488" ht="15.75">
      <c r="I488" s="96"/>
    </row>
    <row r="489" ht="15.75">
      <c r="I489" s="96"/>
    </row>
    <row r="490" ht="15.75">
      <c r="I490" s="96"/>
    </row>
    <row r="491" ht="15.75">
      <c r="I491" s="96"/>
    </row>
    <row r="492" ht="15.75">
      <c r="I492" s="96"/>
    </row>
    <row r="493" ht="15.75">
      <c r="I493" s="96"/>
    </row>
    <row r="494" ht="15.75">
      <c r="I494" s="96"/>
    </row>
    <row r="495" ht="15.75">
      <c r="I495" s="96"/>
    </row>
    <row r="496" ht="15.75">
      <c r="I496" s="96"/>
    </row>
    <row r="497" ht="15.75">
      <c r="I497" s="96"/>
    </row>
    <row r="498" ht="15.75">
      <c r="I498" s="96"/>
    </row>
    <row r="499" ht="15.75">
      <c r="I499" s="96"/>
    </row>
    <row r="500" ht="15.75">
      <c r="I500" s="96"/>
    </row>
    <row r="501" ht="15.75">
      <c r="I501" s="96"/>
    </row>
    <row r="502" ht="15.75">
      <c r="I502" s="96"/>
    </row>
    <row r="503" ht="15.75">
      <c r="I503" s="96"/>
    </row>
    <row r="504" ht="15.75">
      <c r="I504" s="96"/>
    </row>
    <row r="505" ht="15.75">
      <c r="I505" s="96"/>
    </row>
    <row r="506" ht="15.75">
      <c r="I506" s="96"/>
    </row>
    <row r="507" ht="15.75">
      <c r="I507" s="96"/>
    </row>
    <row r="508" ht="15.75">
      <c r="I508" s="96"/>
    </row>
    <row r="509" ht="15.75">
      <c r="I509" s="96"/>
    </row>
    <row r="510" ht="15.75">
      <c r="I510" s="96"/>
    </row>
    <row r="511" ht="15.75">
      <c r="I511" s="96"/>
    </row>
    <row r="512" ht="15.75">
      <c r="I512" s="96"/>
    </row>
    <row r="513" ht="15.75">
      <c r="I513" s="96"/>
    </row>
    <row r="514" ht="15.75">
      <c r="I514" s="96"/>
    </row>
    <row r="515" ht="15.75">
      <c r="I515" s="96"/>
    </row>
    <row r="516" ht="15.75">
      <c r="I516" s="96"/>
    </row>
    <row r="517" ht="15.75">
      <c r="I517" s="96"/>
    </row>
    <row r="518" ht="15.75">
      <c r="I518" s="96"/>
    </row>
    <row r="519" ht="15.75">
      <c r="I519" s="96"/>
    </row>
    <row r="520" ht="15.75">
      <c r="I520" s="96"/>
    </row>
    <row r="521" ht="15.75">
      <c r="I521" s="96"/>
    </row>
    <row r="522" ht="15.75">
      <c r="I522" s="96"/>
    </row>
    <row r="523" ht="15.75">
      <c r="I523" s="96"/>
    </row>
    <row r="524" ht="15.75">
      <c r="I524" s="96"/>
    </row>
    <row r="525" ht="15.75">
      <c r="I525" s="96"/>
    </row>
    <row r="526" ht="15.75">
      <c r="I526" s="96"/>
    </row>
    <row r="527" ht="15.75">
      <c r="I527" s="96"/>
    </row>
    <row r="528" ht="15.75">
      <c r="I528" s="96"/>
    </row>
    <row r="529" ht="15.75">
      <c r="I529" s="96"/>
    </row>
    <row r="530" ht="15.75">
      <c r="I530" s="96"/>
    </row>
    <row r="531" ht="15.75">
      <c r="I531" s="96"/>
    </row>
    <row r="532" ht="15.75">
      <c r="I532" s="96"/>
    </row>
    <row r="533" ht="15.75">
      <c r="I533" s="96"/>
    </row>
    <row r="534" ht="15.75">
      <c r="I534" s="96"/>
    </row>
    <row r="535" ht="15.75">
      <c r="I535" s="96"/>
    </row>
    <row r="536" ht="15.75">
      <c r="I536" s="96"/>
    </row>
    <row r="537" ht="15.75">
      <c r="I537" s="96"/>
    </row>
    <row r="538" ht="15.75">
      <c r="I538" s="96"/>
    </row>
    <row r="539" ht="15.75">
      <c r="I539" s="96"/>
    </row>
    <row r="540" ht="15.75">
      <c r="I540" s="96"/>
    </row>
    <row r="541" ht="15.75">
      <c r="I541" s="96"/>
    </row>
    <row r="542" ht="15.75">
      <c r="I542" s="96"/>
    </row>
    <row r="543" ht="15.75">
      <c r="I543" s="96"/>
    </row>
    <row r="544" ht="15.75">
      <c r="I544" s="96"/>
    </row>
    <row r="545" ht="15.75">
      <c r="I545" s="96"/>
    </row>
    <row r="546" ht="15.75">
      <c r="I546" s="96"/>
    </row>
    <row r="547" ht="15.75">
      <c r="I547" s="96"/>
    </row>
    <row r="548" ht="15.75">
      <c r="I548" s="96"/>
    </row>
    <row r="549" ht="15.75">
      <c r="I549" s="96"/>
    </row>
    <row r="550" ht="15.75">
      <c r="I550" s="96"/>
    </row>
    <row r="551" ht="15.75">
      <c r="I551" s="96"/>
    </row>
    <row r="552" ht="15.75">
      <c r="I552" s="96"/>
    </row>
    <row r="553" ht="15.75">
      <c r="I553" s="96"/>
    </row>
    <row r="554" ht="15.75">
      <c r="I554" s="96"/>
    </row>
    <row r="555" ht="15.75">
      <c r="I555" s="96"/>
    </row>
    <row r="556" ht="15.75">
      <c r="I556" s="96"/>
    </row>
    <row r="557" ht="15.75">
      <c r="I557" s="96"/>
    </row>
    <row r="558" ht="15.75">
      <c r="I558" s="96"/>
    </row>
    <row r="559" ht="15.75">
      <c r="I559" s="96"/>
    </row>
    <row r="560" ht="15.75">
      <c r="I560" s="96"/>
    </row>
    <row r="561" ht="15.75">
      <c r="I561" s="96"/>
    </row>
    <row r="562" ht="15.75">
      <c r="I562" s="96"/>
    </row>
    <row r="563" ht="15.75">
      <c r="I563" s="96"/>
    </row>
    <row r="564" ht="15.75">
      <c r="I564" s="96"/>
    </row>
    <row r="565" ht="15.75">
      <c r="I565" s="96"/>
    </row>
    <row r="566" ht="15.75">
      <c r="I566" s="96"/>
    </row>
    <row r="567" ht="15.75">
      <c r="I567" s="96"/>
    </row>
    <row r="568" ht="15.75">
      <c r="I568" s="96"/>
    </row>
    <row r="569" ht="15.75">
      <c r="I569" s="96"/>
    </row>
    <row r="570" ht="15.75">
      <c r="I570" s="96"/>
    </row>
    <row r="571" ht="15.75">
      <c r="I571" s="96"/>
    </row>
    <row r="572" ht="15.75">
      <c r="I572" s="96"/>
    </row>
    <row r="573" ht="15.75">
      <c r="I573" s="96"/>
    </row>
    <row r="574" ht="15.75">
      <c r="I574" s="96"/>
    </row>
    <row r="575" ht="15.75">
      <c r="I575" s="96"/>
    </row>
    <row r="576" ht="15.75">
      <c r="I576" s="96"/>
    </row>
    <row r="577" ht="15.75">
      <c r="I577" s="96"/>
    </row>
    <row r="578" ht="15.75">
      <c r="I578" s="96"/>
    </row>
    <row r="579" ht="15.75">
      <c r="I579" s="96"/>
    </row>
    <row r="580" ht="15.75">
      <c r="I580" s="96"/>
    </row>
    <row r="581" ht="15.75">
      <c r="I581" s="96"/>
    </row>
    <row r="582" ht="15.75">
      <c r="I582" s="96"/>
    </row>
    <row r="583" ht="15.75">
      <c r="I583" s="96"/>
    </row>
    <row r="584" ht="15.75">
      <c r="I584" s="96"/>
    </row>
    <row r="585" ht="15.75">
      <c r="I585" s="96"/>
    </row>
    <row r="586" ht="15.75">
      <c r="I586" s="96"/>
    </row>
    <row r="587" ht="15.75">
      <c r="I587" s="96"/>
    </row>
    <row r="588" ht="15.75">
      <c r="I588" s="96"/>
    </row>
    <row r="589" ht="15.75">
      <c r="I589" s="96"/>
    </row>
    <row r="590" ht="15.75">
      <c r="I590" s="96"/>
    </row>
    <row r="591" ht="15.75">
      <c r="I591" s="96"/>
    </row>
    <row r="592" ht="15.75">
      <c r="I592" s="96"/>
    </row>
    <row r="593" ht="15.75">
      <c r="I593" s="96"/>
    </row>
    <row r="594" ht="15.75">
      <c r="I594" s="96"/>
    </row>
    <row r="595" ht="15.75">
      <c r="I595" s="96"/>
    </row>
    <row r="596" ht="15.75">
      <c r="I596" s="96"/>
    </row>
    <row r="597" ht="15.75">
      <c r="I597" s="96"/>
    </row>
    <row r="598" ht="15.75">
      <c r="I598" s="96"/>
    </row>
    <row r="599" ht="15.75">
      <c r="I599" s="96"/>
    </row>
    <row r="600" ht="15.75">
      <c r="I600" s="96"/>
    </row>
    <row r="601" ht="15.75">
      <c r="I601" s="96"/>
    </row>
    <row r="602" ht="15.75">
      <c r="I602" s="96"/>
    </row>
    <row r="603" ht="15.75">
      <c r="I603" s="96"/>
    </row>
    <row r="604" ht="15.75">
      <c r="I604" s="96"/>
    </row>
    <row r="605" ht="15.75">
      <c r="I605" s="96"/>
    </row>
    <row r="606" ht="15.75">
      <c r="I606" s="96"/>
    </row>
    <row r="607" ht="15.75">
      <c r="I607" s="96"/>
    </row>
    <row r="608" ht="15.75">
      <c r="I608" s="96"/>
    </row>
    <row r="609" ht="15.75">
      <c r="I609" s="96"/>
    </row>
    <row r="610" ht="15.75">
      <c r="I610" s="96"/>
    </row>
    <row r="611" ht="15.75">
      <c r="I611" s="96"/>
    </row>
    <row r="612" ht="15.75">
      <c r="I612" s="96"/>
    </row>
    <row r="613" ht="15.75">
      <c r="I613" s="96"/>
    </row>
    <row r="614" ht="15.75">
      <c r="I614" s="96"/>
    </row>
    <row r="615" ht="15.75">
      <c r="I615" s="96"/>
    </row>
    <row r="616" ht="15.75">
      <c r="I616" s="96"/>
    </row>
    <row r="617" ht="15.75">
      <c r="I617" s="96"/>
    </row>
    <row r="618" ht="15.75">
      <c r="I618" s="96"/>
    </row>
    <row r="619" ht="15.75">
      <c r="I619" s="96"/>
    </row>
    <row r="620" ht="15.75">
      <c r="I620" s="96"/>
    </row>
    <row r="621" ht="15.75">
      <c r="I621" s="96"/>
    </row>
    <row r="622" ht="15.75">
      <c r="I622" s="96"/>
    </row>
    <row r="623" ht="15.75">
      <c r="I623" s="96"/>
    </row>
    <row r="624" ht="15.75">
      <c r="I624" s="96"/>
    </row>
    <row r="625" ht="15.75">
      <c r="I625" s="96"/>
    </row>
    <row r="626" ht="15.75">
      <c r="I626" s="96"/>
    </row>
    <row r="627" ht="15.75">
      <c r="I627" s="96"/>
    </row>
    <row r="628" ht="15.75">
      <c r="I628" s="96"/>
    </row>
    <row r="629" ht="15.75">
      <c r="I629" s="96"/>
    </row>
    <row r="630" ht="15.75">
      <c r="I630" s="96"/>
    </row>
    <row r="631" ht="15.75">
      <c r="I631" s="96"/>
    </row>
    <row r="632" ht="15.75">
      <c r="I632" s="96"/>
    </row>
    <row r="633" ht="15.75">
      <c r="I633" s="96"/>
    </row>
    <row r="634" ht="15.75">
      <c r="I634" s="96"/>
    </row>
    <row r="635" ht="15.75">
      <c r="I635" s="96"/>
    </row>
    <row r="636" ht="15.75">
      <c r="I636" s="96"/>
    </row>
    <row r="637" ht="15.75">
      <c r="I637" s="96"/>
    </row>
    <row r="638" ht="15.75">
      <c r="I638" s="96"/>
    </row>
    <row r="639" ht="15.75">
      <c r="I639" s="96"/>
    </row>
    <row r="640" ht="15.75">
      <c r="I640" s="96"/>
    </row>
    <row r="641" ht="15.75">
      <c r="I641" s="96"/>
    </row>
    <row r="642" ht="15.75">
      <c r="I642" s="96"/>
    </row>
    <row r="643" ht="15.75">
      <c r="I643" s="96"/>
    </row>
    <row r="644" ht="15.75">
      <c r="I644" s="96"/>
    </row>
    <row r="645" ht="15.75">
      <c r="I645" s="96"/>
    </row>
    <row r="646" ht="15.75">
      <c r="I646" s="96"/>
    </row>
    <row r="647" ht="15.75">
      <c r="I647" s="96"/>
    </row>
    <row r="648" ht="15.75">
      <c r="I648" s="96"/>
    </row>
    <row r="649" ht="15.75">
      <c r="I649" s="96"/>
    </row>
    <row r="650" ht="15.75">
      <c r="I650" s="96"/>
    </row>
    <row r="651" ht="15.75">
      <c r="I651" s="96"/>
    </row>
    <row r="652" ht="15.75">
      <c r="I652" s="96"/>
    </row>
    <row r="653" ht="15.75">
      <c r="I653" s="96"/>
    </row>
    <row r="654" ht="15.75">
      <c r="I654" s="96"/>
    </row>
    <row r="655" ht="15.75">
      <c r="I655" s="96"/>
    </row>
    <row r="656" ht="15.75">
      <c r="I656" s="96"/>
    </row>
    <row r="657" ht="15.75">
      <c r="I657" s="96"/>
    </row>
    <row r="658" ht="15.75">
      <c r="I658" s="96"/>
    </row>
    <row r="659" ht="15.75">
      <c r="I659" s="96"/>
    </row>
    <row r="660" ht="15.75">
      <c r="I660" s="96"/>
    </row>
    <row r="661" ht="15.75">
      <c r="I661" s="96"/>
    </row>
    <row r="662" ht="15.75">
      <c r="I662" s="96"/>
    </row>
    <row r="663" ht="15.75">
      <c r="I663" s="96"/>
    </row>
    <row r="664" ht="15.75">
      <c r="I664" s="96"/>
    </row>
    <row r="665" ht="15.75">
      <c r="I665" s="96"/>
    </row>
    <row r="666" ht="15.75">
      <c r="I666" s="96"/>
    </row>
    <row r="667" ht="15.75">
      <c r="I667" s="96"/>
    </row>
    <row r="668" ht="15.75">
      <c r="I668" s="96"/>
    </row>
    <row r="669" ht="15.75">
      <c r="I669" s="96"/>
    </row>
    <row r="670" ht="15.75">
      <c r="I670" s="96"/>
    </row>
    <row r="671" ht="15.75">
      <c r="I671" s="96"/>
    </row>
    <row r="672" ht="15.75">
      <c r="I672" s="96"/>
    </row>
    <row r="673" ht="15.75">
      <c r="I673" s="96"/>
    </row>
    <row r="674" ht="15.75">
      <c r="I674" s="96"/>
    </row>
    <row r="675" ht="15.75">
      <c r="I675" s="96"/>
    </row>
    <row r="676" ht="15.75">
      <c r="I676" s="96"/>
    </row>
    <row r="677" ht="15.75">
      <c r="I677" s="96"/>
    </row>
    <row r="678" ht="15.75">
      <c r="I678" s="96"/>
    </row>
    <row r="679" ht="15.75">
      <c r="I679" s="96"/>
    </row>
    <row r="680" ht="15.75">
      <c r="I680" s="96"/>
    </row>
    <row r="681" ht="15.75">
      <c r="I681" s="96"/>
    </row>
    <row r="682" ht="15.75">
      <c r="I682" s="96"/>
    </row>
    <row r="683" ht="15.75">
      <c r="I683" s="96"/>
    </row>
    <row r="684" ht="15.75">
      <c r="I684" s="96"/>
    </row>
    <row r="685" ht="15.75">
      <c r="I685" s="96"/>
    </row>
    <row r="686" ht="15.75">
      <c r="I686" s="96"/>
    </row>
    <row r="687" ht="15.75">
      <c r="I687" s="96"/>
    </row>
    <row r="688" ht="15.75">
      <c r="I688" s="96"/>
    </row>
    <row r="689" ht="15.75">
      <c r="I689" s="96"/>
    </row>
    <row r="690" ht="15.75">
      <c r="I690" s="96"/>
    </row>
    <row r="691" ht="15.75">
      <c r="I691" s="96"/>
    </row>
    <row r="692" ht="15.75">
      <c r="I692" s="96"/>
    </row>
    <row r="693" ht="15.75">
      <c r="I693" s="96"/>
    </row>
    <row r="694" ht="15.75">
      <c r="I694" s="96"/>
    </row>
    <row r="695" ht="15.75">
      <c r="I695" s="96"/>
    </row>
    <row r="696" ht="15.75">
      <c r="I696" s="96"/>
    </row>
    <row r="697" ht="15.75">
      <c r="I697" s="96"/>
    </row>
    <row r="698" ht="15.75">
      <c r="I698" s="96"/>
    </row>
    <row r="699" ht="15.75">
      <c r="I699" s="96"/>
    </row>
    <row r="700" ht="15.75">
      <c r="I700" s="96"/>
    </row>
    <row r="701" ht="15.75">
      <c r="I701" s="96"/>
    </row>
    <row r="702" ht="15.75">
      <c r="I702" s="96"/>
    </row>
    <row r="703" ht="15.75">
      <c r="I703" s="96"/>
    </row>
    <row r="704" ht="15.75">
      <c r="I704" s="96"/>
    </row>
    <row r="705" ht="15.75">
      <c r="I705" s="96"/>
    </row>
    <row r="706" ht="15.75">
      <c r="I706" s="96"/>
    </row>
    <row r="707" ht="15.75">
      <c r="I707" s="96"/>
    </row>
    <row r="708" ht="15.75">
      <c r="I708" s="96"/>
    </row>
    <row r="709" ht="15.75">
      <c r="I709" s="96"/>
    </row>
    <row r="710" ht="15.75">
      <c r="I710" s="96"/>
    </row>
    <row r="711" ht="15.75">
      <c r="I711" s="96"/>
    </row>
    <row r="712" ht="15.75">
      <c r="I712" s="96"/>
    </row>
    <row r="713" ht="15.75">
      <c r="I713" s="96"/>
    </row>
    <row r="714" ht="15.75">
      <c r="I714" s="96"/>
    </row>
    <row r="715" ht="15.75">
      <c r="I715" s="96"/>
    </row>
    <row r="716" ht="15.75">
      <c r="I716" s="96"/>
    </row>
    <row r="717" ht="15.75">
      <c r="I717" s="96"/>
    </row>
    <row r="718" ht="15.75">
      <c r="I718" s="96"/>
    </row>
    <row r="719" ht="15.75">
      <c r="I719" s="96"/>
    </row>
    <row r="720" ht="15.75">
      <c r="I720" s="96"/>
    </row>
    <row r="721" ht="15.75">
      <c r="I721" s="96"/>
    </row>
    <row r="722" ht="15.75">
      <c r="I722" s="96"/>
    </row>
    <row r="723" ht="15.75">
      <c r="I723" s="96"/>
    </row>
    <row r="724" ht="15.75">
      <c r="I724" s="96"/>
    </row>
    <row r="725" ht="15.75">
      <c r="I725" s="96"/>
    </row>
    <row r="726" ht="15.75">
      <c r="I726" s="96"/>
    </row>
    <row r="727" ht="15.75">
      <c r="I727" s="96"/>
    </row>
    <row r="728" ht="15.75">
      <c r="I728" s="96"/>
    </row>
    <row r="729" ht="15.75">
      <c r="I729" s="96"/>
    </row>
    <row r="730" ht="15.75">
      <c r="I730" s="96"/>
    </row>
    <row r="731" ht="15.75">
      <c r="I731" s="96"/>
    </row>
    <row r="732" ht="15.75">
      <c r="I732" s="96"/>
    </row>
    <row r="733" ht="15.75">
      <c r="I733" s="96"/>
    </row>
    <row r="734" ht="15.75">
      <c r="I734" s="96"/>
    </row>
    <row r="735" ht="15.75">
      <c r="I735" s="96"/>
    </row>
    <row r="736" ht="15.75">
      <c r="I736" s="96"/>
    </row>
    <row r="737" ht="15.75">
      <c r="I737" s="96"/>
    </row>
    <row r="738" ht="15.75">
      <c r="I738" s="96"/>
    </row>
    <row r="739" ht="15.75">
      <c r="I739" s="96"/>
    </row>
    <row r="740" ht="15.75">
      <c r="I740" s="96"/>
    </row>
    <row r="741" ht="15.75">
      <c r="I741" s="96"/>
    </row>
    <row r="742" ht="15.75">
      <c r="I742" s="96"/>
    </row>
    <row r="743" ht="15.75">
      <c r="I743" s="96"/>
    </row>
    <row r="744" ht="15.75">
      <c r="I744" s="96"/>
    </row>
    <row r="745" ht="15.75">
      <c r="I745" s="96"/>
    </row>
    <row r="746" ht="15.75">
      <c r="I746" s="96"/>
    </row>
    <row r="747" ht="15.75">
      <c r="I747" s="96"/>
    </row>
    <row r="748" ht="15.75">
      <c r="I748" s="96"/>
    </row>
    <row r="749" ht="15.75">
      <c r="I749" s="96"/>
    </row>
    <row r="750" ht="15.75">
      <c r="I750" s="96"/>
    </row>
    <row r="751" ht="15.75">
      <c r="I751" s="96"/>
    </row>
    <row r="752" ht="15.75">
      <c r="I752" s="96"/>
    </row>
    <row r="753" ht="15.75">
      <c r="I753" s="96"/>
    </row>
    <row r="754" ht="15.75">
      <c r="I754" s="96"/>
    </row>
    <row r="755" ht="15.75">
      <c r="I755" s="96"/>
    </row>
    <row r="756" ht="15.75">
      <c r="I756" s="96"/>
    </row>
    <row r="757" ht="15.75">
      <c r="I757" s="96"/>
    </row>
    <row r="758" ht="15.75">
      <c r="I758" s="96"/>
    </row>
    <row r="759" ht="15.75">
      <c r="I759" s="96"/>
    </row>
    <row r="760" ht="15.75">
      <c r="I760" s="96"/>
    </row>
    <row r="761" ht="15.75">
      <c r="I761" s="96"/>
    </row>
    <row r="762" ht="15.75">
      <c r="I762" s="96"/>
    </row>
    <row r="763" ht="15.75">
      <c r="I763" s="96"/>
    </row>
    <row r="764" ht="15.75">
      <c r="I764" s="96"/>
    </row>
    <row r="765" ht="15.75">
      <c r="I765" s="96"/>
    </row>
    <row r="766" ht="15.75">
      <c r="I766" s="96"/>
    </row>
    <row r="767" ht="15.75">
      <c r="I767" s="96"/>
    </row>
    <row r="768" ht="15.75">
      <c r="I768" s="96"/>
    </row>
    <row r="769" ht="15.75">
      <c r="I769" s="96"/>
    </row>
    <row r="770" ht="15.75">
      <c r="I770" s="96"/>
    </row>
    <row r="771" ht="15.75">
      <c r="I771" s="96"/>
    </row>
    <row r="772" ht="15.75">
      <c r="I772" s="96"/>
    </row>
    <row r="773" ht="15.75">
      <c r="I773" s="96"/>
    </row>
    <row r="774" ht="15.75">
      <c r="I774" s="96"/>
    </row>
    <row r="775" ht="15.75">
      <c r="I775" s="96"/>
    </row>
    <row r="776" ht="15.75">
      <c r="I776" s="96"/>
    </row>
    <row r="777" ht="15.75">
      <c r="I777" s="96"/>
    </row>
    <row r="778" ht="15.75">
      <c r="I778" s="96"/>
    </row>
    <row r="779" ht="15.75">
      <c r="I779" s="96"/>
    </row>
    <row r="780" ht="15.75">
      <c r="I780" s="96"/>
    </row>
    <row r="781" ht="15.75">
      <c r="I781" s="96"/>
    </row>
    <row r="782" ht="15.75">
      <c r="I782" s="96"/>
    </row>
    <row r="783" ht="15.75">
      <c r="I783" s="96"/>
    </row>
    <row r="784" ht="15.75">
      <c r="I784" s="96"/>
    </row>
    <row r="785" ht="15.75">
      <c r="I785" s="96"/>
    </row>
    <row r="786" ht="15.75">
      <c r="I786" s="96"/>
    </row>
    <row r="787" ht="15.75">
      <c r="I787" s="96"/>
    </row>
    <row r="788" ht="15.75">
      <c r="I788" s="96"/>
    </row>
    <row r="789" ht="15.75">
      <c r="I789" s="96"/>
    </row>
    <row r="790" ht="15.75">
      <c r="I790" s="96"/>
    </row>
    <row r="791" ht="15.75">
      <c r="I791" s="96"/>
    </row>
    <row r="792" ht="15.75">
      <c r="I792" s="96"/>
    </row>
    <row r="793" ht="15.75">
      <c r="I793" s="96"/>
    </row>
    <row r="794" ht="15.75">
      <c r="I794" s="96"/>
    </row>
    <row r="795" ht="15.75">
      <c r="I795" s="96"/>
    </row>
    <row r="796" ht="15.75">
      <c r="I796" s="96"/>
    </row>
    <row r="797" ht="15.75">
      <c r="I797" s="96"/>
    </row>
    <row r="798" ht="15.75">
      <c r="I798" s="96"/>
    </row>
    <row r="799" ht="15.75">
      <c r="I799" s="96"/>
    </row>
    <row r="800" ht="15.75">
      <c r="I800" s="96"/>
    </row>
    <row r="801" ht="15.75">
      <c r="I801" s="96"/>
    </row>
    <row r="802" ht="15.75">
      <c r="I802" s="96"/>
    </row>
    <row r="803" ht="15.75">
      <c r="I803" s="96"/>
    </row>
    <row r="804" ht="15.75">
      <c r="I804" s="96"/>
    </row>
    <row r="805" ht="15.75">
      <c r="I805" s="96"/>
    </row>
    <row r="806" ht="15.75">
      <c r="I806" s="96"/>
    </row>
    <row r="807" ht="15.75">
      <c r="I807" s="96"/>
    </row>
    <row r="808" ht="15.75">
      <c r="I808" s="96"/>
    </row>
    <row r="809" ht="15.75">
      <c r="I809" s="96"/>
    </row>
    <row r="810" ht="15.75">
      <c r="I810" s="96"/>
    </row>
    <row r="811" ht="15.75">
      <c r="I811" s="96"/>
    </row>
    <row r="812" ht="15.75">
      <c r="I812" s="96"/>
    </row>
    <row r="813" ht="15.75">
      <c r="I813" s="96"/>
    </row>
    <row r="814" ht="15.75">
      <c r="I814" s="96"/>
    </row>
    <row r="815" ht="15.75">
      <c r="I815" s="96"/>
    </row>
    <row r="816" ht="15.75">
      <c r="I816" s="96"/>
    </row>
    <row r="817" ht="15.75">
      <c r="I817" s="96"/>
    </row>
    <row r="818" ht="15.75">
      <c r="I818" s="96"/>
    </row>
    <row r="819" ht="15.75">
      <c r="I819" s="96"/>
    </row>
    <row r="820" ht="15.75">
      <c r="I820" s="96"/>
    </row>
    <row r="821" ht="15.75">
      <c r="I821" s="96"/>
    </row>
    <row r="822" ht="15.75">
      <c r="I822" s="96"/>
    </row>
    <row r="823" ht="15.75">
      <c r="I823" s="96"/>
    </row>
    <row r="824" ht="15.75">
      <c r="I824" s="96"/>
    </row>
    <row r="825" ht="15.75">
      <c r="I825" s="96"/>
    </row>
    <row r="826" ht="15.75">
      <c r="I826" s="96"/>
    </row>
    <row r="827" ht="15.75">
      <c r="I827" s="96"/>
    </row>
    <row r="828" ht="15.75">
      <c r="I828" s="96"/>
    </row>
    <row r="829" ht="15.75">
      <c r="I829" s="96"/>
    </row>
    <row r="830" ht="15.75">
      <c r="I830" s="96"/>
    </row>
    <row r="831" ht="15.75">
      <c r="I831" s="96"/>
    </row>
    <row r="832" ht="15.75">
      <c r="I832" s="96"/>
    </row>
    <row r="833" ht="15.75">
      <c r="I833" s="96"/>
    </row>
    <row r="834" ht="15.75">
      <c r="I834" s="96"/>
    </row>
    <row r="835" ht="15.75">
      <c r="I835" s="96"/>
    </row>
    <row r="836" ht="15.75">
      <c r="I836" s="96"/>
    </row>
    <row r="837" ht="15.75">
      <c r="I837" s="96"/>
    </row>
    <row r="838" ht="15.75">
      <c r="I838" s="96"/>
    </row>
    <row r="839" ht="15.75">
      <c r="I839" s="96"/>
    </row>
    <row r="840" ht="15.75">
      <c r="I840" s="96"/>
    </row>
    <row r="841" ht="15.75">
      <c r="I841" s="96"/>
    </row>
    <row r="842" ht="15.75">
      <c r="I842" s="96"/>
    </row>
    <row r="843" ht="15.75">
      <c r="I843" s="96"/>
    </row>
    <row r="844" ht="15.75">
      <c r="I844" s="96"/>
    </row>
    <row r="845" ht="15.75">
      <c r="I845" s="96"/>
    </row>
    <row r="846" ht="15.75">
      <c r="I846" s="96"/>
    </row>
    <row r="847" ht="15.75">
      <c r="I847" s="96"/>
    </row>
    <row r="848" ht="15.75">
      <c r="I848" s="96"/>
    </row>
    <row r="849" ht="15.75">
      <c r="I849" s="96"/>
    </row>
    <row r="850" ht="15.75">
      <c r="I850" s="96"/>
    </row>
    <row r="851" ht="15.75">
      <c r="I851" s="96"/>
    </row>
    <row r="852" ht="15.75">
      <c r="I852" s="96"/>
    </row>
    <row r="853" ht="15.75">
      <c r="I853" s="96"/>
    </row>
    <row r="854" ht="15.75">
      <c r="I854" s="96"/>
    </row>
    <row r="855" ht="15.75">
      <c r="I855" s="96"/>
    </row>
    <row r="856" ht="15.75">
      <c r="I856" s="96"/>
    </row>
    <row r="857" ht="15.75">
      <c r="I857" s="96"/>
    </row>
    <row r="858" ht="15.75">
      <c r="I858" s="96"/>
    </row>
    <row r="859" ht="15.75">
      <c r="I859" s="96"/>
    </row>
    <row r="860" ht="15.75">
      <c r="I860" s="96"/>
    </row>
    <row r="861" ht="15.75">
      <c r="I861" s="96"/>
    </row>
    <row r="862" ht="15.75">
      <c r="I862" s="96"/>
    </row>
    <row r="863" ht="15.75">
      <c r="I863" s="96"/>
    </row>
    <row r="864" ht="15.75">
      <c r="I864" s="96"/>
    </row>
    <row r="865" ht="15.75">
      <c r="I865" s="96"/>
    </row>
    <row r="866" ht="15.75">
      <c r="I866" s="96"/>
    </row>
    <row r="867" ht="15.75">
      <c r="I867" s="96"/>
    </row>
    <row r="868" ht="15.75">
      <c r="I868" s="96"/>
    </row>
    <row r="869" ht="15.75">
      <c r="I869" s="96"/>
    </row>
    <row r="870" ht="15.75">
      <c r="I870" s="96"/>
    </row>
    <row r="871" ht="15.75">
      <c r="I871" s="96"/>
    </row>
    <row r="872" ht="15.75">
      <c r="I872" s="96"/>
    </row>
    <row r="873" ht="15.75">
      <c r="I873" s="96"/>
    </row>
    <row r="874" ht="15.75">
      <c r="I874" s="96"/>
    </row>
    <row r="875" ht="15.75">
      <c r="I875" s="96"/>
    </row>
    <row r="876" ht="15.75">
      <c r="I876" s="96"/>
    </row>
    <row r="877" ht="15.75">
      <c r="I877" s="96"/>
    </row>
    <row r="878" ht="15.75">
      <c r="I878" s="96"/>
    </row>
    <row r="879" ht="15.75">
      <c r="I879" s="96"/>
    </row>
    <row r="880" ht="15.75">
      <c r="I880" s="96"/>
    </row>
    <row r="881" ht="15.75">
      <c r="I881" s="96"/>
    </row>
    <row r="882" ht="15.75">
      <c r="I882" s="96"/>
    </row>
    <row r="883" ht="15.75">
      <c r="I883" s="96"/>
    </row>
    <row r="884" ht="15.75">
      <c r="I884" s="96"/>
    </row>
    <row r="885" ht="15.75">
      <c r="I885" s="96"/>
    </row>
    <row r="886" ht="15.75">
      <c r="I886" s="96"/>
    </row>
    <row r="887" ht="15.75">
      <c r="I887" s="96"/>
    </row>
    <row r="888" ht="15.75">
      <c r="I888" s="96"/>
    </row>
    <row r="889" ht="15.75">
      <c r="I889" s="96"/>
    </row>
    <row r="890" ht="15.75">
      <c r="I890" s="96"/>
    </row>
    <row r="891" ht="15.75">
      <c r="I891" s="96"/>
    </row>
    <row r="892" ht="15.75">
      <c r="I892" s="96"/>
    </row>
    <row r="893" ht="15.75">
      <c r="I893" s="96"/>
    </row>
    <row r="894" ht="15.75">
      <c r="I894" s="96"/>
    </row>
    <row r="895" ht="15.75">
      <c r="I895" s="96"/>
    </row>
    <row r="896" ht="15.75">
      <c r="I896" s="96"/>
    </row>
    <row r="897" ht="15.75">
      <c r="I897" s="96"/>
    </row>
    <row r="898" ht="15.75">
      <c r="I898" s="96"/>
    </row>
    <row r="899" ht="15.75">
      <c r="I899" s="96"/>
    </row>
    <row r="900" ht="15.75">
      <c r="I900" s="96"/>
    </row>
    <row r="901" ht="15.75">
      <c r="I901" s="96"/>
    </row>
    <row r="902" ht="15.75">
      <c r="I902" s="96"/>
    </row>
    <row r="903" ht="15.75">
      <c r="I903" s="96"/>
    </row>
    <row r="904" ht="15.75">
      <c r="I904" s="96"/>
    </row>
    <row r="905" ht="15.75">
      <c r="I905" s="96"/>
    </row>
    <row r="906" ht="15.75">
      <c r="I906" s="96"/>
    </row>
    <row r="907" ht="15.75">
      <c r="I907" s="96"/>
    </row>
    <row r="908" ht="15.75">
      <c r="I908" s="96"/>
    </row>
    <row r="909" ht="15.75">
      <c r="I909" s="96"/>
    </row>
    <row r="910" ht="15.75">
      <c r="I910" s="96"/>
    </row>
    <row r="911" ht="15.75">
      <c r="I911" s="96"/>
    </row>
    <row r="912" ht="15.75">
      <c r="I912" s="96"/>
    </row>
    <row r="913" ht="15.75">
      <c r="I913" s="96"/>
    </row>
    <row r="914" ht="15.75">
      <c r="I914" s="96"/>
    </row>
    <row r="915" ht="15.75">
      <c r="I915" s="96"/>
    </row>
    <row r="916" ht="15.75">
      <c r="I916" s="96"/>
    </row>
    <row r="917" ht="15.75">
      <c r="I917" s="96"/>
    </row>
    <row r="918" ht="15.75">
      <c r="I918" s="96"/>
    </row>
    <row r="919" ht="15.75">
      <c r="I919" s="96"/>
    </row>
    <row r="920" ht="15.75">
      <c r="I920" s="96"/>
    </row>
    <row r="921" ht="15.75">
      <c r="I921" s="96"/>
    </row>
    <row r="922" ht="15.75">
      <c r="I922" s="96"/>
    </row>
    <row r="923" ht="15.75">
      <c r="I923" s="96"/>
    </row>
    <row r="924" ht="15.75">
      <c r="I924" s="96"/>
    </row>
    <row r="925" ht="15.75">
      <c r="I925" s="96"/>
    </row>
    <row r="926" ht="15.75">
      <c r="I926" s="96"/>
    </row>
    <row r="927" ht="15.75">
      <c r="I927" s="96"/>
    </row>
    <row r="928" ht="15.75">
      <c r="I928" s="96"/>
    </row>
    <row r="929" ht="15.75">
      <c r="I929" s="96"/>
    </row>
    <row r="930" ht="15.75">
      <c r="I930" s="96"/>
    </row>
    <row r="931" ht="15.75">
      <c r="I931" s="96"/>
    </row>
    <row r="932" ht="15.75">
      <c r="I932" s="96"/>
    </row>
    <row r="933" ht="15.75">
      <c r="I933" s="96"/>
    </row>
    <row r="934" ht="15.75">
      <c r="I934" s="96"/>
    </row>
    <row r="935" ht="15.75">
      <c r="I935" s="96"/>
    </row>
    <row r="936" ht="15.75">
      <c r="I936" s="96"/>
    </row>
    <row r="937" ht="15.75">
      <c r="I937" s="96"/>
    </row>
    <row r="938" ht="15.75">
      <c r="I938" s="96"/>
    </row>
    <row r="939" ht="15.75">
      <c r="I939" s="96"/>
    </row>
    <row r="940" ht="15.75">
      <c r="I940" s="96"/>
    </row>
    <row r="941" ht="15.75">
      <c r="I941" s="96"/>
    </row>
    <row r="942" ht="15.75">
      <c r="I942" s="96"/>
    </row>
    <row r="943" ht="15.75">
      <c r="I943" s="96"/>
    </row>
    <row r="944" ht="15.75">
      <c r="I944" s="96"/>
    </row>
    <row r="945" ht="15.75">
      <c r="I945" s="96"/>
    </row>
    <row r="946" ht="15.75">
      <c r="I946" s="96"/>
    </row>
    <row r="947" ht="15.75">
      <c r="I947" s="96"/>
    </row>
    <row r="948" ht="15.75">
      <c r="I948" s="96"/>
    </row>
    <row r="949" ht="15.75">
      <c r="I949" s="96"/>
    </row>
    <row r="950" ht="15.75">
      <c r="I950" s="96"/>
    </row>
    <row r="951" ht="15.75">
      <c r="I951" s="96"/>
    </row>
    <row r="952" ht="15.75">
      <c r="I952" s="96"/>
    </row>
    <row r="953" ht="15.75">
      <c r="I953" s="96"/>
    </row>
    <row r="954" ht="15.75">
      <c r="I954" s="96"/>
    </row>
    <row r="955" ht="15.75">
      <c r="I955" s="96"/>
    </row>
    <row r="956" ht="15.75">
      <c r="I956" s="96"/>
    </row>
    <row r="957" ht="15.75">
      <c r="I957" s="96"/>
    </row>
    <row r="958" ht="15.75">
      <c r="I958" s="96"/>
    </row>
    <row r="959" ht="15.75">
      <c r="I959" s="96"/>
    </row>
    <row r="960" ht="15.75">
      <c r="I960" s="96"/>
    </row>
    <row r="961" ht="15.75">
      <c r="I961" s="96"/>
    </row>
    <row r="962" ht="15.75">
      <c r="I962" s="96"/>
    </row>
    <row r="963" ht="15.75">
      <c r="I963" s="96"/>
    </row>
    <row r="964" ht="15.75">
      <c r="I964" s="96"/>
    </row>
    <row r="965" ht="15.75">
      <c r="I965" s="96"/>
    </row>
    <row r="966" ht="15.75">
      <c r="I966" s="96"/>
    </row>
    <row r="967" ht="15.75">
      <c r="I967" s="96"/>
    </row>
    <row r="968" ht="15.75">
      <c r="I968" s="96"/>
    </row>
    <row r="969" ht="15.75">
      <c r="I969" s="96"/>
    </row>
    <row r="970" ht="15.75">
      <c r="I970" s="96"/>
    </row>
    <row r="971" ht="15.75">
      <c r="I971" s="96"/>
    </row>
    <row r="972" ht="15.75">
      <c r="I972" s="96"/>
    </row>
    <row r="973" ht="15.75">
      <c r="I973" s="96"/>
    </row>
    <row r="974" ht="15.75">
      <c r="I974" s="96"/>
    </row>
    <row r="975" ht="15.75">
      <c r="I975" s="96"/>
    </row>
    <row r="976" ht="15.75">
      <c r="I976" s="96"/>
    </row>
    <row r="977" ht="15.75">
      <c r="I977" s="96"/>
    </row>
    <row r="978" ht="15.75">
      <c r="I978" s="96"/>
    </row>
    <row r="979" ht="15.75">
      <c r="I979" s="96"/>
    </row>
    <row r="980" ht="15.75">
      <c r="I980" s="96"/>
    </row>
    <row r="981" ht="15.75">
      <c r="I981" s="96"/>
    </row>
    <row r="982" ht="15.75">
      <c r="I982" s="96"/>
    </row>
    <row r="983" ht="15.75">
      <c r="I983" s="96"/>
    </row>
    <row r="984" ht="15.75">
      <c r="I984" s="96"/>
    </row>
    <row r="985" ht="15.75">
      <c r="I985" s="96"/>
    </row>
    <row r="986" ht="15.75">
      <c r="I986" s="96"/>
    </row>
    <row r="987" ht="15.75">
      <c r="I987" s="96"/>
    </row>
    <row r="988" ht="15.75">
      <c r="I988" s="96"/>
    </row>
    <row r="989" ht="15.75">
      <c r="I989" s="96"/>
    </row>
    <row r="990" ht="15.75">
      <c r="I990" s="96"/>
    </row>
    <row r="991" ht="15.75">
      <c r="I991" s="96"/>
    </row>
    <row r="992" ht="15.75">
      <c r="I992" s="96"/>
    </row>
    <row r="993" ht="15.75">
      <c r="I993" s="96"/>
    </row>
    <row r="994" ht="15.75">
      <c r="I994" s="96"/>
    </row>
    <row r="995" ht="15.75">
      <c r="I995" s="96"/>
    </row>
    <row r="996" ht="15.75">
      <c r="I996" s="96"/>
    </row>
    <row r="997" ht="15.75">
      <c r="I997" s="96"/>
    </row>
    <row r="998" ht="15.75">
      <c r="I998" s="96"/>
    </row>
    <row r="999" ht="15.75">
      <c r="I999" s="96"/>
    </row>
    <row r="1000" ht="15.75">
      <c r="I1000" s="96"/>
    </row>
    <row r="1001" ht="15.75">
      <c r="I1001" s="96"/>
    </row>
    <row r="1002" ht="15.75">
      <c r="I1002" s="96"/>
    </row>
    <row r="1003" ht="15.75">
      <c r="I1003" s="96"/>
    </row>
    <row r="1004" ht="15.75">
      <c r="I1004" s="96"/>
    </row>
    <row r="1005" ht="15.75">
      <c r="I1005" s="96"/>
    </row>
    <row r="1006" ht="15.75">
      <c r="I1006" s="96"/>
    </row>
    <row r="1007" ht="15.75">
      <c r="I1007" s="96"/>
    </row>
    <row r="1008" ht="15.75">
      <c r="I1008" s="96"/>
    </row>
    <row r="1009" ht="15.75">
      <c r="I1009" s="96"/>
    </row>
    <row r="1010" ht="15.75">
      <c r="I1010" s="96"/>
    </row>
    <row r="1011" ht="15.75">
      <c r="I1011" s="96"/>
    </row>
    <row r="1012" ht="15.75">
      <c r="I1012" s="96"/>
    </row>
    <row r="1013" ht="15.75">
      <c r="I1013" s="96"/>
    </row>
    <row r="1014" ht="15.75">
      <c r="I1014" s="96"/>
    </row>
    <row r="1015" ht="15.75">
      <c r="I1015" s="96"/>
    </row>
    <row r="1016" ht="15.75">
      <c r="I1016" s="96"/>
    </row>
    <row r="1017" ht="15.75">
      <c r="I1017" s="96"/>
    </row>
    <row r="1018" ht="15.75">
      <c r="I1018" s="96"/>
    </row>
    <row r="1019" ht="15.75">
      <c r="I1019" s="96"/>
    </row>
    <row r="1020" ht="15.75">
      <c r="I1020" s="96"/>
    </row>
    <row r="1021" ht="15.75">
      <c r="I1021" s="96"/>
    </row>
    <row r="1022" ht="15.75">
      <c r="I1022" s="96"/>
    </row>
    <row r="1023" ht="15.75">
      <c r="I1023" s="96"/>
    </row>
    <row r="1024" ht="15.75">
      <c r="I1024" s="96"/>
    </row>
    <row r="1025" ht="15.75">
      <c r="I1025" s="96"/>
    </row>
    <row r="1026" ht="15.75">
      <c r="I1026" s="96"/>
    </row>
    <row r="1027" ht="15.75">
      <c r="I1027" s="96"/>
    </row>
    <row r="1028" ht="15.75">
      <c r="I1028" s="96"/>
    </row>
    <row r="1029" ht="15.75">
      <c r="I1029" s="96"/>
    </row>
    <row r="1030" ht="15.75">
      <c r="I1030" s="96"/>
    </row>
    <row r="1031" ht="15.75">
      <c r="I1031" s="96"/>
    </row>
    <row r="1032" ht="15.75">
      <c r="I1032" s="96"/>
    </row>
    <row r="1033" ht="15.75">
      <c r="I1033" s="96"/>
    </row>
    <row r="1034" ht="15.75">
      <c r="I1034" s="96"/>
    </row>
    <row r="1035" ht="15.75">
      <c r="I1035" s="96"/>
    </row>
    <row r="1036" ht="15.75">
      <c r="I1036" s="96"/>
    </row>
    <row r="1037" ht="15.75">
      <c r="I1037" s="96"/>
    </row>
    <row r="1038" ht="15.75">
      <c r="I1038" s="96"/>
    </row>
    <row r="1039" ht="15.75">
      <c r="I1039" s="96"/>
    </row>
    <row r="1040" ht="15.75">
      <c r="I1040" s="96"/>
    </row>
    <row r="1041" ht="15.75">
      <c r="I1041" s="96"/>
    </row>
    <row r="1042" ht="15.75">
      <c r="I1042" s="96"/>
    </row>
    <row r="1043" ht="15.75">
      <c r="I1043" s="96"/>
    </row>
    <row r="1044" ht="15.75">
      <c r="I1044" s="96"/>
    </row>
    <row r="1045" ht="15.75">
      <c r="I1045" s="96"/>
    </row>
    <row r="1046" ht="15.75">
      <c r="I1046" s="96"/>
    </row>
    <row r="1047" ht="15.75">
      <c r="I1047" s="96"/>
    </row>
    <row r="1048" ht="15.75">
      <c r="I1048" s="96"/>
    </row>
    <row r="1049" ht="15.75">
      <c r="I1049" s="96"/>
    </row>
    <row r="1050" ht="15.75">
      <c r="I1050" s="96"/>
    </row>
    <row r="1051" ht="15.75">
      <c r="I1051" s="96"/>
    </row>
    <row r="1052" ht="15.75">
      <c r="I1052" s="96"/>
    </row>
    <row r="1053" ht="15.75">
      <c r="I1053" s="96"/>
    </row>
    <row r="1054" ht="15.75">
      <c r="I1054" s="96"/>
    </row>
    <row r="1055" ht="15.75">
      <c r="I1055" s="96"/>
    </row>
    <row r="1056" ht="15.75">
      <c r="I1056" s="96"/>
    </row>
    <row r="1057" ht="15.75">
      <c r="I1057" s="96"/>
    </row>
    <row r="1058" ht="15.75">
      <c r="I1058" s="96"/>
    </row>
    <row r="1059" ht="15.75">
      <c r="I1059" s="96"/>
    </row>
    <row r="1060" ht="15.75">
      <c r="I1060" s="96"/>
    </row>
    <row r="1061" ht="15.75">
      <c r="I1061" s="96"/>
    </row>
    <row r="1062" ht="15.75">
      <c r="I1062" s="96"/>
    </row>
    <row r="1063" ht="15.75">
      <c r="I1063" s="96"/>
    </row>
    <row r="1064" ht="15.75">
      <c r="I1064" s="96"/>
    </row>
    <row r="1065" ht="15.75">
      <c r="I1065" s="96"/>
    </row>
    <row r="1066" ht="15.75">
      <c r="I1066" s="96"/>
    </row>
    <row r="1067" ht="15.75">
      <c r="I1067" s="96"/>
    </row>
    <row r="1068" ht="15.75">
      <c r="I1068" s="96"/>
    </row>
    <row r="1069" ht="15.75">
      <c r="I1069" s="96"/>
    </row>
    <row r="1070" ht="15.75">
      <c r="I1070" s="96"/>
    </row>
    <row r="1071" ht="15.75">
      <c r="I1071" s="96"/>
    </row>
    <row r="1072" ht="15.75">
      <c r="I1072" s="96"/>
    </row>
    <row r="1073" ht="15.75">
      <c r="I1073" s="96"/>
    </row>
    <row r="1074" ht="15.75">
      <c r="I1074" s="96"/>
    </row>
    <row r="1075" ht="15.75">
      <c r="I1075" s="96"/>
    </row>
    <row r="1076" ht="15.75">
      <c r="I1076" s="96"/>
    </row>
    <row r="1077" ht="15.75">
      <c r="I1077" s="96"/>
    </row>
    <row r="1078" ht="15.75">
      <c r="I1078" s="96"/>
    </row>
    <row r="1079" ht="15.75">
      <c r="I1079" s="96"/>
    </row>
    <row r="1080" ht="15.75">
      <c r="I1080" s="96"/>
    </row>
    <row r="1081" ht="15.75">
      <c r="I1081" s="96"/>
    </row>
    <row r="1082" ht="15.75">
      <c r="I1082" s="96"/>
    </row>
    <row r="1083" ht="15.75">
      <c r="I1083" s="96"/>
    </row>
    <row r="1084" ht="15.75">
      <c r="I1084" s="96"/>
    </row>
    <row r="1085" ht="15.75">
      <c r="I1085" s="96"/>
    </row>
    <row r="1086" ht="15.75">
      <c r="I1086" s="96"/>
    </row>
    <row r="1087" ht="15.75">
      <c r="I1087" s="96"/>
    </row>
    <row r="1088" ht="15.75">
      <c r="I1088" s="96"/>
    </row>
    <row r="1089" ht="15.75">
      <c r="I1089" s="96"/>
    </row>
    <row r="1090" ht="15.75">
      <c r="I1090" s="96"/>
    </row>
    <row r="1091" ht="15.75">
      <c r="I1091" s="96"/>
    </row>
    <row r="1092" ht="15.75">
      <c r="I1092" s="96"/>
    </row>
    <row r="1093" ht="15.75">
      <c r="I1093" s="96"/>
    </row>
    <row r="1094" ht="15.75">
      <c r="I1094" s="96"/>
    </row>
    <row r="1095" ht="15.75">
      <c r="I1095" s="96"/>
    </row>
    <row r="1096" ht="15.75">
      <c r="I1096" s="96"/>
    </row>
    <row r="1097" ht="15.75">
      <c r="I1097" s="96"/>
    </row>
    <row r="1098" ht="15.75">
      <c r="I1098" s="96"/>
    </row>
    <row r="1099" ht="15.75">
      <c r="I1099" s="96"/>
    </row>
    <row r="1100" ht="15.75">
      <c r="I1100" s="96"/>
    </row>
    <row r="1101" ht="15.75">
      <c r="I1101" s="96"/>
    </row>
    <row r="1102" ht="15.75">
      <c r="I1102" s="96"/>
    </row>
    <row r="1103" ht="15.75">
      <c r="I1103" s="96"/>
    </row>
    <row r="1104" ht="15.75">
      <c r="I1104" s="96"/>
    </row>
    <row r="1105" ht="15.75">
      <c r="I1105" s="96"/>
    </row>
    <row r="1106" ht="15.75">
      <c r="I1106" s="96"/>
    </row>
    <row r="1107" ht="15.75">
      <c r="I1107" s="96"/>
    </row>
    <row r="1108" ht="15.75">
      <c r="I1108" s="96"/>
    </row>
    <row r="1109" ht="15.75">
      <c r="I1109" s="96"/>
    </row>
    <row r="1110" ht="15.75">
      <c r="I1110" s="96"/>
    </row>
    <row r="1111" ht="15.75">
      <c r="I1111" s="96"/>
    </row>
    <row r="1112" ht="15.75">
      <c r="I1112" s="96"/>
    </row>
    <row r="1113" ht="15.75">
      <c r="I1113" s="96"/>
    </row>
    <row r="1114" ht="15.75">
      <c r="I1114" s="96"/>
    </row>
    <row r="1115" ht="15.75">
      <c r="I1115" s="96"/>
    </row>
    <row r="1116" ht="15.75">
      <c r="I1116" s="96"/>
    </row>
    <row r="1117" ht="15.75">
      <c r="I1117" s="96"/>
    </row>
    <row r="1118" ht="15.75">
      <c r="I1118" s="96"/>
    </row>
    <row r="1119" ht="15.75">
      <c r="I1119" s="96"/>
    </row>
    <row r="1120" ht="15.75">
      <c r="I1120" s="96"/>
    </row>
    <row r="1121" ht="15.75">
      <c r="I1121" s="96"/>
    </row>
    <row r="1122" ht="15.75">
      <c r="I1122" s="96"/>
    </row>
    <row r="1123" ht="15.75">
      <c r="I1123" s="96"/>
    </row>
    <row r="1124" ht="15.75">
      <c r="I1124" s="96"/>
    </row>
    <row r="1125" ht="15.75">
      <c r="I1125" s="96"/>
    </row>
    <row r="1126" ht="15.75">
      <c r="I1126" s="96"/>
    </row>
    <row r="1127" ht="15.75">
      <c r="I1127" s="96"/>
    </row>
    <row r="1128" ht="15.75">
      <c r="I1128" s="96"/>
    </row>
    <row r="1129" ht="15.75">
      <c r="I1129" s="96"/>
    </row>
    <row r="1130" ht="15.75">
      <c r="I1130" s="96"/>
    </row>
    <row r="1131" ht="15.75">
      <c r="I1131" s="96"/>
    </row>
    <row r="1132" ht="15.75">
      <c r="I1132" s="96"/>
    </row>
    <row r="1133" ht="15.75">
      <c r="I1133" s="96"/>
    </row>
    <row r="1134" ht="15.75">
      <c r="I1134" s="96"/>
    </row>
    <row r="1135" ht="15.75">
      <c r="I1135" s="96"/>
    </row>
    <row r="1136" ht="15.75">
      <c r="I1136" s="96"/>
    </row>
    <row r="1137" ht="15.75">
      <c r="I1137" s="96"/>
    </row>
    <row r="1138" ht="15.75">
      <c r="I1138" s="96"/>
    </row>
    <row r="1139" ht="15.75">
      <c r="I1139" s="96"/>
    </row>
    <row r="1140" ht="15.75">
      <c r="I1140" s="96"/>
    </row>
    <row r="1141" ht="15.75">
      <c r="I1141" s="96"/>
    </row>
    <row r="1142" ht="15.75">
      <c r="I1142" s="96"/>
    </row>
    <row r="1143" ht="15.75">
      <c r="I1143" s="96"/>
    </row>
    <row r="1144" ht="15.75">
      <c r="I1144" s="96"/>
    </row>
    <row r="1145" ht="15.75">
      <c r="I1145" s="96"/>
    </row>
    <row r="1146" ht="15.75">
      <c r="I1146" s="96"/>
    </row>
    <row r="1147" ht="15.75">
      <c r="I1147" s="96"/>
    </row>
    <row r="1148" ht="15.75">
      <c r="I1148" s="96"/>
    </row>
    <row r="1149" ht="15.75">
      <c r="I1149" s="96"/>
    </row>
    <row r="1150" ht="15.75">
      <c r="I1150" s="96"/>
    </row>
    <row r="1151" ht="15.75">
      <c r="I1151" s="96"/>
    </row>
    <row r="1152" ht="15.75">
      <c r="I1152" s="96"/>
    </row>
    <row r="1153" ht="15.75">
      <c r="I1153" s="96"/>
    </row>
    <row r="1154" ht="15.75">
      <c r="I1154" s="96"/>
    </row>
    <row r="1155" ht="15.75">
      <c r="I1155" s="96"/>
    </row>
    <row r="1156" ht="15.75">
      <c r="I1156" s="96"/>
    </row>
    <row r="1157" ht="15.75">
      <c r="I1157" s="96"/>
    </row>
    <row r="1158" ht="15.75">
      <c r="I1158" s="96"/>
    </row>
    <row r="1159" ht="15.75">
      <c r="I1159" s="96"/>
    </row>
    <row r="1160" ht="15.75">
      <c r="I1160" s="96"/>
    </row>
    <row r="1161" ht="15.75">
      <c r="I1161" s="96"/>
    </row>
    <row r="1162" ht="15.75">
      <c r="I1162" s="96"/>
    </row>
    <row r="1163" ht="15.75">
      <c r="I1163" s="96"/>
    </row>
    <row r="1164" ht="15.75">
      <c r="I1164" s="96"/>
    </row>
    <row r="1165" ht="15.75">
      <c r="I1165" s="96"/>
    </row>
    <row r="1166" ht="15.75">
      <c r="I1166" s="96"/>
    </row>
    <row r="1167" ht="15.75">
      <c r="I1167" s="96"/>
    </row>
    <row r="1168" ht="15.75">
      <c r="I1168" s="96"/>
    </row>
    <row r="1169" ht="15.75">
      <c r="I1169" s="96"/>
    </row>
    <row r="1170" ht="15.75">
      <c r="I1170" s="96"/>
    </row>
    <row r="1171" ht="15.75">
      <c r="I1171" s="96"/>
    </row>
    <row r="1172" ht="15.75">
      <c r="I1172" s="96"/>
    </row>
    <row r="1173" ht="15.75">
      <c r="I1173" s="96"/>
    </row>
    <row r="1174" ht="15.75">
      <c r="I1174" s="96"/>
    </row>
    <row r="1175" ht="15.75">
      <c r="I1175" s="96"/>
    </row>
    <row r="1176" ht="15.75">
      <c r="I1176" s="96"/>
    </row>
    <row r="1177" ht="15.75">
      <c r="I1177" s="96"/>
    </row>
    <row r="1178" ht="15.75">
      <c r="I1178" s="96"/>
    </row>
    <row r="1179" ht="15.75">
      <c r="I1179" s="96"/>
    </row>
    <row r="1180" ht="15.75">
      <c r="I1180" s="96"/>
    </row>
    <row r="1181" ht="15.75">
      <c r="I1181" s="96"/>
    </row>
    <row r="1182" ht="15.75">
      <c r="I1182" s="96"/>
    </row>
    <row r="1183" ht="15.75">
      <c r="I1183" s="96"/>
    </row>
    <row r="1184" ht="15.75">
      <c r="I1184" s="96"/>
    </row>
    <row r="1185" ht="15.75">
      <c r="I1185" s="96"/>
    </row>
    <row r="1186" ht="15.75">
      <c r="I1186" s="96"/>
    </row>
    <row r="1187" ht="15.75">
      <c r="I1187" s="96"/>
    </row>
    <row r="1188" ht="15.75">
      <c r="I1188" s="96"/>
    </row>
    <row r="1189" ht="15.75">
      <c r="I1189" s="96"/>
    </row>
    <row r="1190" ht="15.75">
      <c r="I1190" s="96"/>
    </row>
    <row r="1191" ht="15.75">
      <c r="I1191" s="96"/>
    </row>
    <row r="1192" ht="15.75">
      <c r="I1192" s="96"/>
    </row>
    <row r="1193" ht="15.75">
      <c r="I1193" s="96"/>
    </row>
    <row r="1194" ht="15.75">
      <c r="I1194" s="96"/>
    </row>
    <row r="1195" ht="15.75">
      <c r="I1195" s="96"/>
    </row>
    <row r="1196" ht="15.75">
      <c r="I1196" s="96"/>
    </row>
    <row r="1197" ht="15.75">
      <c r="I1197" s="96"/>
    </row>
    <row r="1198" ht="15.75">
      <c r="I1198" s="96"/>
    </row>
    <row r="1199" ht="15.75">
      <c r="I1199" s="96"/>
    </row>
    <row r="1200" ht="15.75">
      <c r="I1200" s="96"/>
    </row>
    <row r="1201" ht="15.75">
      <c r="I1201" s="96"/>
    </row>
    <row r="1202" ht="15.75">
      <c r="I1202" s="96"/>
    </row>
    <row r="1203" ht="15.75">
      <c r="I1203" s="96"/>
    </row>
    <row r="1204" ht="15.75">
      <c r="I1204" s="96"/>
    </row>
    <row r="1205" ht="15.75">
      <c r="I1205" s="96"/>
    </row>
    <row r="1206" ht="15.75">
      <c r="I1206" s="96"/>
    </row>
    <row r="1207" ht="15.75">
      <c r="I1207" s="96"/>
    </row>
    <row r="1208" ht="15.75">
      <c r="I1208" s="96"/>
    </row>
    <row r="1209" ht="15.75">
      <c r="I1209" s="96"/>
    </row>
    <row r="1210" ht="15.75">
      <c r="I1210" s="96"/>
    </row>
    <row r="1211" ht="15.75">
      <c r="I1211" s="96"/>
    </row>
    <row r="1212" ht="15.75">
      <c r="I1212" s="96"/>
    </row>
    <row r="1213" ht="15.75">
      <c r="I1213" s="96"/>
    </row>
    <row r="1214" ht="15.75">
      <c r="I1214" s="96"/>
    </row>
    <row r="1215" ht="15.75">
      <c r="I1215" s="96"/>
    </row>
    <row r="1216" ht="15.75">
      <c r="I1216" s="96"/>
    </row>
    <row r="1217" ht="15.75">
      <c r="I1217" s="96"/>
    </row>
    <row r="1218" ht="15.75">
      <c r="I1218" s="96"/>
    </row>
    <row r="1219" ht="15.75">
      <c r="I1219" s="96"/>
    </row>
    <row r="1220" ht="15.75">
      <c r="I1220" s="96"/>
    </row>
    <row r="1221" ht="15.75">
      <c r="I1221" s="96"/>
    </row>
    <row r="1222" ht="15.75">
      <c r="I1222" s="96"/>
    </row>
    <row r="1223" ht="15.75">
      <c r="I1223" s="96"/>
    </row>
    <row r="1224" ht="15.75">
      <c r="I1224" s="96"/>
    </row>
    <row r="1225" ht="15.75">
      <c r="I1225" s="96"/>
    </row>
    <row r="1226" ht="15.75">
      <c r="I1226" s="96"/>
    </row>
    <row r="1227" ht="15.75">
      <c r="I1227" s="96"/>
    </row>
    <row r="1228" ht="15.75">
      <c r="I1228" s="96"/>
    </row>
    <row r="1229" ht="15.75">
      <c r="I1229" s="96"/>
    </row>
    <row r="1230" ht="15.75">
      <c r="I1230" s="96"/>
    </row>
    <row r="1231" ht="15.75">
      <c r="I1231" s="96"/>
    </row>
    <row r="1232" ht="15.75">
      <c r="I1232" s="96"/>
    </row>
    <row r="1233" ht="15.75">
      <c r="I1233" s="96"/>
    </row>
    <row r="1234" ht="15.75">
      <c r="I1234" s="96"/>
    </row>
    <row r="1235" ht="15.75">
      <c r="I1235" s="96"/>
    </row>
    <row r="1236" ht="15.75">
      <c r="I1236" s="96"/>
    </row>
    <row r="1237" ht="15.75">
      <c r="I1237" s="96"/>
    </row>
    <row r="1238" ht="15.75">
      <c r="I1238" s="96"/>
    </row>
    <row r="1239" ht="15.75">
      <c r="I1239" s="96"/>
    </row>
    <row r="1240" ht="15.75">
      <c r="I1240" s="96"/>
    </row>
    <row r="1241" ht="15.75">
      <c r="I1241" s="96"/>
    </row>
    <row r="1242" ht="15.75">
      <c r="I1242" s="96"/>
    </row>
    <row r="1243" ht="15.75">
      <c r="I1243" s="96"/>
    </row>
    <row r="1244" ht="15.75">
      <c r="I1244" s="96"/>
    </row>
    <row r="1245" ht="15.75">
      <c r="I1245" s="96"/>
    </row>
    <row r="1246" ht="15.75">
      <c r="I1246" s="96"/>
    </row>
    <row r="1247" ht="15.75">
      <c r="I1247" s="96"/>
    </row>
    <row r="1248" ht="15.75">
      <c r="I1248" s="96"/>
    </row>
    <row r="1249" ht="15.75">
      <c r="I1249" s="96"/>
    </row>
    <row r="1250" ht="15.75">
      <c r="I1250" s="96"/>
    </row>
    <row r="1251" ht="15.75">
      <c r="I1251" s="96"/>
    </row>
    <row r="1252" ht="15.75">
      <c r="I1252" s="96"/>
    </row>
    <row r="1253" ht="15.75">
      <c r="I1253" s="96"/>
    </row>
    <row r="1254" ht="15.75">
      <c r="I1254" s="96"/>
    </row>
    <row r="1255" ht="15.75">
      <c r="I1255" s="96"/>
    </row>
    <row r="1256" ht="15.75">
      <c r="I1256" s="96"/>
    </row>
    <row r="1257" ht="15.75">
      <c r="I1257" s="96"/>
    </row>
    <row r="1258" ht="15.75">
      <c r="I1258" s="96"/>
    </row>
    <row r="1259" ht="15.75">
      <c r="I1259" s="96"/>
    </row>
    <row r="1260" ht="15.75">
      <c r="I1260" s="96"/>
    </row>
    <row r="1261" ht="15.75">
      <c r="I1261" s="96"/>
    </row>
    <row r="1262" ht="15.75">
      <c r="I1262" s="96"/>
    </row>
    <row r="1263" ht="15.75">
      <c r="I1263" s="96"/>
    </row>
    <row r="1264" ht="15.75">
      <c r="I1264" s="96"/>
    </row>
    <row r="1265" ht="15.75">
      <c r="I1265" s="96"/>
    </row>
    <row r="1266" ht="15.75">
      <c r="I1266" s="96"/>
    </row>
    <row r="1267" ht="15.75">
      <c r="I1267" s="96"/>
    </row>
    <row r="1268" ht="15.75">
      <c r="I1268" s="96"/>
    </row>
    <row r="1269" ht="15.75">
      <c r="I1269" s="96"/>
    </row>
    <row r="1270" ht="15.75">
      <c r="I1270" s="96"/>
    </row>
    <row r="1271" ht="15.75">
      <c r="I1271" s="96"/>
    </row>
    <row r="1272" ht="15.75">
      <c r="I1272" s="96"/>
    </row>
    <row r="1273" ht="15.75">
      <c r="I1273" s="96"/>
    </row>
    <row r="1274" ht="15.75">
      <c r="I1274" s="96"/>
    </row>
    <row r="1275" ht="15.75">
      <c r="I1275" s="96"/>
    </row>
    <row r="1276" ht="15.75">
      <c r="I1276" s="96"/>
    </row>
    <row r="1277" ht="15.75">
      <c r="I1277" s="96"/>
    </row>
    <row r="1278" ht="15.75">
      <c r="I1278" s="96"/>
    </row>
    <row r="1279" ht="15.75">
      <c r="I1279" s="96"/>
    </row>
    <row r="1280" ht="15.75">
      <c r="I1280" s="96"/>
    </row>
    <row r="1281" ht="15.75">
      <c r="I1281" s="96"/>
    </row>
    <row r="1282" ht="15.75">
      <c r="I1282" s="96"/>
    </row>
    <row r="1283" ht="15.75">
      <c r="I1283" s="96"/>
    </row>
    <row r="1284" ht="15.75">
      <c r="I1284" s="96"/>
    </row>
    <row r="1285" ht="15.75">
      <c r="I1285" s="96"/>
    </row>
    <row r="1286" ht="15.75">
      <c r="I1286" s="96"/>
    </row>
    <row r="1287" ht="15.75">
      <c r="I1287" s="96"/>
    </row>
    <row r="1288" ht="15.75">
      <c r="I1288" s="96"/>
    </row>
    <row r="1289" ht="15.75">
      <c r="I1289" s="96"/>
    </row>
    <row r="1290" ht="15.75">
      <c r="I1290" s="96"/>
    </row>
    <row r="1291" ht="15.75">
      <c r="I1291" s="96"/>
    </row>
    <row r="1292" ht="15.75">
      <c r="I1292" s="96"/>
    </row>
    <row r="1293" ht="15.75">
      <c r="I1293" s="96"/>
    </row>
    <row r="1294" ht="15.75">
      <c r="I1294" s="96"/>
    </row>
    <row r="1295" ht="15.75">
      <c r="I1295" s="96"/>
    </row>
    <row r="1296" ht="15.75">
      <c r="I1296" s="96"/>
    </row>
    <row r="1297" ht="15.75">
      <c r="I1297" s="96"/>
    </row>
    <row r="1298" ht="15.75">
      <c r="I1298" s="96"/>
    </row>
    <row r="1299" ht="15.75">
      <c r="I1299" s="96"/>
    </row>
    <row r="1300" ht="15.75">
      <c r="I1300" s="96"/>
    </row>
    <row r="1301" ht="15.75">
      <c r="I1301" s="96"/>
    </row>
    <row r="1302" ht="15.75">
      <c r="I1302" s="96"/>
    </row>
    <row r="1303" ht="15.75">
      <c r="I1303" s="96"/>
    </row>
    <row r="1304" ht="15.75">
      <c r="I1304" s="96"/>
    </row>
    <row r="1305" ht="15.75">
      <c r="I1305" s="96"/>
    </row>
    <row r="1306" ht="15.75">
      <c r="I1306" s="96"/>
    </row>
    <row r="1307" ht="15.75">
      <c r="I1307" s="96"/>
    </row>
    <row r="1308" ht="15.75">
      <c r="I1308" s="96"/>
    </row>
    <row r="1309" ht="15.75">
      <c r="I1309" s="96"/>
    </row>
    <row r="1310" ht="15.75">
      <c r="I1310" s="96"/>
    </row>
    <row r="1311" ht="15.75">
      <c r="I1311" s="96"/>
    </row>
    <row r="1312" ht="15.75">
      <c r="I1312" s="96"/>
    </row>
    <row r="1313" ht="15.75">
      <c r="I1313" s="96"/>
    </row>
    <row r="1314" ht="15.75">
      <c r="I1314" s="96"/>
    </row>
    <row r="1315" ht="15.75">
      <c r="I1315" s="96"/>
    </row>
    <row r="1316" ht="15.75">
      <c r="I1316" s="96"/>
    </row>
    <row r="1317" ht="15.75">
      <c r="I1317" s="96"/>
    </row>
    <row r="1318" ht="15.75">
      <c r="I1318" s="96"/>
    </row>
    <row r="1319" ht="15.75">
      <c r="I1319" s="96"/>
    </row>
    <row r="1320" ht="15.75">
      <c r="I1320" s="96"/>
    </row>
    <row r="1321" ht="15.75">
      <c r="I1321" s="96"/>
    </row>
    <row r="1322" ht="15.75">
      <c r="I1322" s="96"/>
    </row>
    <row r="1323" ht="15.75">
      <c r="I1323" s="96"/>
    </row>
    <row r="1324" ht="15.75">
      <c r="I1324" s="96"/>
    </row>
    <row r="1325" ht="15.75">
      <c r="I1325" s="96"/>
    </row>
    <row r="1326" ht="15.75">
      <c r="I1326" s="96"/>
    </row>
    <row r="1327" ht="15.75">
      <c r="I1327" s="96"/>
    </row>
    <row r="1328" ht="15.75">
      <c r="I1328" s="96"/>
    </row>
    <row r="1329" ht="15.75">
      <c r="I1329" s="96"/>
    </row>
    <row r="1330" ht="15.75">
      <c r="I1330" s="96"/>
    </row>
    <row r="1331" ht="15.75">
      <c r="I1331" s="96"/>
    </row>
    <row r="1332" ht="15.75">
      <c r="I1332" s="96"/>
    </row>
    <row r="1333" ht="15.75">
      <c r="I1333" s="96"/>
    </row>
    <row r="1334" ht="15.75">
      <c r="I1334" s="96"/>
    </row>
    <row r="1335" ht="15.75">
      <c r="I1335" s="96"/>
    </row>
    <row r="1336" ht="15.75">
      <c r="I1336" s="96"/>
    </row>
    <row r="1337" ht="15.75">
      <c r="I1337" s="96"/>
    </row>
    <row r="1338" ht="15.75">
      <c r="I1338" s="96"/>
    </row>
    <row r="1339" ht="15.75">
      <c r="I1339" s="96"/>
    </row>
    <row r="1340" ht="15.75">
      <c r="I1340" s="96"/>
    </row>
    <row r="1341" ht="15.75">
      <c r="I1341" s="96"/>
    </row>
    <row r="1342" ht="15.75">
      <c r="I1342" s="96"/>
    </row>
    <row r="1343" ht="15.75">
      <c r="I1343" s="96"/>
    </row>
    <row r="1344" ht="15.75">
      <c r="I1344" s="96"/>
    </row>
    <row r="1345" ht="15.75">
      <c r="I1345" s="96"/>
    </row>
    <row r="1346" ht="15.75">
      <c r="I1346" s="96"/>
    </row>
    <row r="1347" ht="15.75">
      <c r="I1347" s="96"/>
    </row>
    <row r="1348" ht="15.75">
      <c r="I1348" s="96"/>
    </row>
    <row r="1349" ht="15.75">
      <c r="I1349" s="96"/>
    </row>
    <row r="1350" ht="15.75">
      <c r="I1350" s="96"/>
    </row>
    <row r="1351" ht="15.75">
      <c r="I1351" s="96"/>
    </row>
    <row r="1352" ht="15.75">
      <c r="I1352" s="96"/>
    </row>
    <row r="1353" ht="15.75">
      <c r="I1353" s="96"/>
    </row>
    <row r="1354" ht="15.75">
      <c r="I1354" s="96"/>
    </row>
    <row r="1355" ht="15.75">
      <c r="I1355" s="96"/>
    </row>
    <row r="1356" ht="15.75">
      <c r="I1356" s="96"/>
    </row>
    <row r="1357" ht="15.75">
      <c r="I1357" s="96"/>
    </row>
    <row r="1358" ht="15.75">
      <c r="I1358" s="96"/>
    </row>
    <row r="1359" ht="15.75">
      <c r="I1359" s="96"/>
    </row>
    <row r="1360" ht="15.75">
      <c r="I1360" s="96"/>
    </row>
    <row r="1361" ht="15.75">
      <c r="I1361" s="96"/>
    </row>
    <row r="1362" ht="15.75">
      <c r="I1362" s="96"/>
    </row>
    <row r="1363" ht="15.75">
      <c r="I1363" s="96"/>
    </row>
    <row r="1364" ht="15.75">
      <c r="I1364" s="96"/>
    </row>
    <row r="1365" ht="15.75">
      <c r="I1365" s="96"/>
    </row>
    <row r="1366" ht="15.75">
      <c r="I1366" s="96"/>
    </row>
    <row r="1367" ht="15.75">
      <c r="I1367" s="96"/>
    </row>
    <row r="1368" ht="15.75">
      <c r="I1368" s="96"/>
    </row>
    <row r="1369" ht="15.75">
      <c r="I1369" s="96"/>
    </row>
    <row r="1370" ht="15.75">
      <c r="I1370" s="96"/>
    </row>
    <row r="1371" ht="15.75">
      <c r="I1371" s="96"/>
    </row>
    <row r="1372" ht="15.75">
      <c r="I1372" s="96"/>
    </row>
    <row r="1373" ht="15.75">
      <c r="I1373" s="96"/>
    </row>
    <row r="1374" ht="15.75">
      <c r="I1374" s="96"/>
    </row>
    <row r="1375" ht="15.75">
      <c r="I1375" s="96"/>
    </row>
    <row r="1376" ht="15.75">
      <c r="I1376" s="96"/>
    </row>
    <row r="1377" ht="15.75">
      <c r="I1377" s="96"/>
    </row>
    <row r="1378" ht="15.75">
      <c r="I1378" s="96"/>
    </row>
    <row r="1379" ht="15.75">
      <c r="I1379" s="96"/>
    </row>
    <row r="1380" ht="15.75">
      <c r="I1380" s="96"/>
    </row>
    <row r="1381" ht="15.75">
      <c r="I1381" s="96"/>
    </row>
    <row r="1382" ht="15.75">
      <c r="I1382" s="96"/>
    </row>
    <row r="1383" ht="15.75">
      <c r="I1383" s="96"/>
    </row>
    <row r="1384" ht="15.75">
      <c r="I1384" s="96"/>
    </row>
    <row r="1385" ht="15.75">
      <c r="I1385" s="96"/>
    </row>
    <row r="1386" ht="15.75">
      <c r="I1386" s="96"/>
    </row>
    <row r="1387" ht="15.75">
      <c r="I1387" s="96"/>
    </row>
    <row r="1388" ht="15.75">
      <c r="I1388" s="96"/>
    </row>
    <row r="1389" ht="15.75">
      <c r="I1389" s="96"/>
    </row>
    <row r="1390" ht="15.75">
      <c r="I1390" s="96"/>
    </row>
    <row r="1391" ht="15.75">
      <c r="I1391" s="96"/>
    </row>
    <row r="1392" ht="15.75">
      <c r="I1392" s="96"/>
    </row>
    <row r="1393" ht="15.75">
      <c r="I1393" s="96"/>
    </row>
    <row r="1394" ht="15.75">
      <c r="I1394" s="96"/>
    </row>
    <row r="1395" ht="15.75">
      <c r="I1395" s="96"/>
    </row>
    <row r="1396" ht="15.75">
      <c r="I1396" s="96"/>
    </row>
    <row r="1397" ht="15.75">
      <c r="I1397" s="96"/>
    </row>
    <row r="1398" ht="15.75">
      <c r="I1398" s="96"/>
    </row>
    <row r="1399" ht="15.75">
      <c r="I1399" s="96"/>
    </row>
    <row r="1400" ht="15.75">
      <c r="I1400" s="96"/>
    </row>
    <row r="1401" ht="15.75">
      <c r="I1401" s="96"/>
    </row>
    <row r="1402" ht="15.75">
      <c r="I1402" s="96"/>
    </row>
    <row r="1403" ht="15.75">
      <c r="I1403" s="96"/>
    </row>
    <row r="1404" ht="15.75">
      <c r="I1404" s="96"/>
    </row>
    <row r="1405" ht="15.75">
      <c r="I1405" s="96"/>
    </row>
    <row r="1406" ht="15.75">
      <c r="I1406" s="96"/>
    </row>
    <row r="1407" ht="15.75">
      <c r="I1407" s="96"/>
    </row>
    <row r="1408" ht="15.75">
      <c r="I1408" s="96"/>
    </row>
    <row r="1409" ht="15.75">
      <c r="I1409" s="96"/>
    </row>
    <row r="1410" ht="15.75">
      <c r="I1410" s="96"/>
    </row>
    <row r="1411" ht="15.75">
      <c r="I1411" s="96"/>
    </row>
    <row r="1412" ht="15.75">
      <c r="I1412" s="96"/>
    </row>
    <row r="1413" ht="15.75">
      <c r="I1413" s="96"/>
    </row>
    <row r="1414" ht="15.75">
      <c r="I1414" s="96"/>
    </row>
    <row r="1415" ht="15.75">
      <c r="I1415" s="96"/>
    </row>
    <row r="1416" ht="15.75">
      <c r="I1416" s="96"/>
    </row>
    <row r="1417" ht="15.75">
      <c r="I1417" s="96"/>
    </row>
    <row r="1418" ht="15.75">
      <c r="I1418" s="96"/>
    </row>
    <row r="1419" ht="15.75">
      <c r="I1419" s="96"/>
    </row>
    <row r="1420" ht="15.75">
      <c r="I1420" s="96"/>
    </row>
    <row r="1421" ht="15.75">
      <c r="I1421" s="96"/>
    </row>
    <row r="1422" ht="15.75">
      <c r="I1422" s="96"/>
    </row>
    <row r="1423" ht="15.75">
      <c r="I1423" s="96"/>
    </row>
    <row r="1424" ht="15.75">
      <c r="I1424" s="96"/>
    </row>
    <row r="1425" ht="15.75">
      <c r="I1425" s="96"/>
    </row>
    <row r="1426" ht="15.75">
      <c r="I1426" s="96"/>
    </row>
    <row r="1427" ht="15.75">
      <c r="I1427" s="96"/>
    </row>
    <row r="1428" ht="15.75">
      <c r="I1428" s="96"/>
    </row>
    <row r="1429" ht="15.75">
      <c r="I1429" s="96"/>
    </row>
    <row r="1430" ht="15.75">
      <c r="I1430" s="96"/>
    </row>
    <row r="1431" ht="15.75">
      <c r="I1431" s="96"/>
    </row>
    <row r="1432" ht="15.75">
      <c r="I1432" s="96"/>
    </row>
    <row r="1433" ht="15.75">
      <c r="I1433" s="96"/>
    </row>
    <row r="1434" ht="15.75">
      <c r="I1434" s="96"/>
    </row>
    <row r="1435" ht="15.75">
      <c r="I1435" s="96"/>
    </row>
    <row r="1436" ht="15.75">
      <c r="I1436" s="96"/>
    </row>
    <row r="1437" ht="15.75">
      <c r="I1437" s="96"/>
    </row>
    <row r="1438" ht="15.75">
      <c r="I1438" s="96"/>
    </row>
    <row r="1439" ht="15.75">
      <c r="I1439" s="96"/>
    </row>
    <row r="1440" ht="15.75">
      <c r="I1440" s="96"/>
    </row>
    <row r="1441" ht="15.75">
      <c r="I1441" s="96"/>
    </row>
    <row r="1442" ht="15.75">
      <c r="I1442" s="96"/>
    </row>
    <row r="1443" ht="15.75">
      <c r="I1443" s="96"/>
    </row>
    <row r="1444" ht="15.75">
      <c r="I1444" s="96"/>
    </row>
    <row r="1445" ht="15.75">
      <c r="I1445" s="96"/>
    </row>
    <row r="1446" ht="15.75">
      <c r="I1446" s="96"/>
    </row>
    <row r="1447" ht="15.75">
      <c r="I1447" s="96"/>
    </row>
    <row r="1448" ht="15.75">
      <c r="I1448" s="96"/>
    </row>
    <row r="1449" ht="15.75">
      <c r="I1449" s="96"/>
    </row>
    <row r="1450" ht="15.75">
      <c r="I1450" s="96"/>
    </row>
    <row r="1451" ht="15.75">
      <c r="I1451" s="96"/>
    </row>
    <row r="1452" ht="15.75">
      <c r="I1452" s="96"/>
    </row>
    <row r="1453" ht="15.75">
      <c r="I1453" s="96"/>
    </row>
    <row r="1454" ht="15.75">
      <c r="I1454" s="96"/>
    </row>
    <row r="1455" ht="15.75">
      <c r="I1455" s="96"/>
    </row>
    <row r="1456" ht="15.75">
      <c r="I1456" s="96"/>
    </row>
    <row r="1457" ht="15.75">
      <c r="I1457" s="96"/>
    </row>
    <row r="1458" ht="15.75">
      <c r="I1458" s="96"/>
    </row>
    <row r="1459" ht="15.75">
      <c r="I1459" s="96"/>
    </row>
    <row r="1460" ht="15.75">
      <c r="I1460" s="96"/>
    </row>
    <row r="1461" ht="15.75">
      <c r="I1461" s="96"/>
    </row>
    <row r="1462" ht="15.75">
      <c r="I1462" s="96"/>
    </row>
    <row r="1463" ht="15.75">
      <c r="I1463" s="96"/>
    </row>
    <row r="1464" ht="15.75">
      <c r="I1464" s="96"/>
    </row>
    <row r="1465" ht="15.75">
      <c r="I1465" s="96"/>
    </row>
    <row r="1466" ht="15.75">
      <c r="I1466" s="96"/>
    </row>
    <row r="1467" ht="15.75">
      <c r="I1467" s="96"/>
    </row>
    <row r="1468" ht="15.75">
      <c r="I1468" s="96"/>
    </row>
    <row r="1469" ht="15.75">
      <c r="I1469" s="96"/>
    </row>
    <row r="1470" ht="15.75">
      <c r="I1470" s="96"/>
    </row>
    <row r="1471" ht="15.75">
      <c r="I1471" s="96"/>
    </row>
    <row r="1472" ht="15.75">
      <c r="I1472" s="96"/>
    </row>
    <row r="1473" ht="15.75">
      <c r="I1473" s="96"/>
    </row>
    <row r="1474" ht="15.75">
      <c r="I1474" s="96"/>
    </row>
    <row r="1475" ht="15.75">
      <c r="I1475" s="96"/>
    </row>
    <row r="1476" ht="15.75">
      <c r="I1476" s="96"/>
    </row>
    <row r="1477" ht="15.75">
      <c r="I1477" s="96"/>
    </row>
    <row r="1478" ht="15.75">
      <c r="I1478" s="96"/>
    </row>
    <row r="1479" ht="15.75">
      <c r="I1479" s="96"/>
    </row>
    <row r="1480" ht="15.75">
      <c r="I1480" s="96"/>
    </row>
    <row r="1481" ht="15.75">
      <c r="I1481" s="96"/>
    </row>
    <row r="1482" ht="15.75">
      <c r="I1482" s="96"/>
    </row>
    <row r="1483" ht="15.75">
      <c r="I1483" s="96"/>
    </row>
    <row r="1484" ht="15.75">
      <c r="I1484" s="96"/>
    </row>
    <row r="1485" ht="15.75">
      <c r="I1485" s="96"/>
    </row>
    <row r="1486" ht="15.75">
      <c r="I1486" s="96"/>
    </row>
    <row r="1487" ht="15.75">
      <c r="I1487" s="96"/>
    </row>
    <row r="1488" ht="15.75">
      <c r="I1488" s="96"/>
    </row>
    <row r="1489" ht="15.75">
      <c r="I1489" s="96"/>
    </row>
    <row r="1490" ht="15.75">
      <c r="I1490" s="96"/>
    </row>
    <row r="1491" ht="15.75">
      <c r="I1491" s="96"/>
    </row>
    <row r="1492" ht="15.75">
      <c r="I1492" s="96"/>
    </row>
    <row r="1493" ht="15.75">
      <c r="I1493" s="96"/>
    </row>
    <row r="1494" ht="15.75">
      <c r="I1494" s="96"/>
    </row>
    <row r="1495" ht="15.75">
      <c r="I1495" s="96"/>
    </row>
    <row r="1496" ht="15.75">
      <c r="I1496" s="96"/>
    </row>
    <row r="1497" ht="15.75">
      <c r="I1497" s="96"/>
    </row>
    <row r="1498" ht="15.75">
      <c r="I1498" s="96"/>
    </row>
    <row r="1499" ht="15.75">
      <c r="I1499" s="96"/>
    </row>
    <row r="1500" ht="15.75">
      <c r="I1500" s="96"/>
    </row>
    <row r="1501" ht="15.75">
      <c r="I1501" s="96"/>
    </row>
    <row r="1502" ht="15.75">
      <c r="I1502" s="96"/>
    </row>
    <row r="1503" ht="15.75">
      <c r="I1503" s="96"/>
    </row>
    <row r="1504" ht="15.75">
      <c r="I1504" s="96"/>
    </row>
    <row r="1505" ht="15.75">
      <c r="I1505" s="96"/>
    </row>
    <row r="1506" ht="15.75">
      <c r="I1506" s="96"/>
    </row>
    <row r="1507" ht="15.75">
      <c r="I1507" s="96"/>
    </row>
    <row r="1508" ht="15.75">
      <c r="I1508" s="96"/>
    </row>
    <row r="1509" ht="15.75">
      <c r="I1509" s="96"/>
    </row>
    <row r="1510" ht="15.75">
      <c r="I1510" s="96"/>
    </row>
    <row r="1511" ht="15.75">
      <c r="I1511" s="96"/>
    </row>
    <row r="1512" ht="15.75">
      <c r="I1512" s="96"/>
    </row>
    <row r="1513" ht="15.75">
      <c r="I1513" s="96"/>
    </row>
    <row r="1514" ht="15.75">
      <c r="I1514" s="96"/>
    </row>
    <row r="1515" ht="15.75">
      <c r="I1515" s="96"/>
    </row>
    <row r="1516" ht="15.75">
      <c r="I1516" s="96"/>
    </row>
    <row r="1517" ht="15.75">
      <c r="I1517" s="96"/>
    </row>
    <row r="1518" ht="15.75">
      <c r="I1518" s="96"/>
    </row>
    <row r="1519" ht="15.75">
      <c r="I1519" s="96"/>
    </row>
    <row r="1520" ht="15.75">
      <c r="I1520" s="96"/>
    </row>
    <row r="1521" ht="15.75">
      <c r="I1521" s="96"/>
    </row>
    <row r="1522" ht="15.75">
      <c r="I1522" s="96"/>
    </row>
    <row r="1523" ht="15.75">
      <c r="I1523" s="96"/>
    </row>
    <row r="1524" ht="15.75">
      <c r="I1524" s="96"/>
    </row>
    <row r="1525" ht="15.75">
      <c r="I1525" s="96"/>
    </row>
    <row r="1526" ht="15.75">
      <c r="I1526" s="96"/>
    </row>
    <row r="1527" ht="15.75">
      <c r="I1527" s="96"/>
    </row>
    <row r="1528" ht="15.75">
      <c r="I1528" s="96"/>
    </row>
    <row r="1529" ht="15.75">
      <c r="I1529" s="96"/>
    </row>
    <row r="1530" ht="15.75">
      <c r="I1530" s="96"/>
    </row>
    <row r="1531" ht="15.75">
      <c r="I1531" s="96"/>
    </row>
    <row r="1532" ht="15.75">
      <c r="I1532" s="96"/>
    </row>
    <row r="1533" ht="15.75">
      <c r="I1533" s="96"/>
    </row>
    <row r="1534" ht="15.75">
      <c r="I1534" s="96"/>
    </row>
    <row r="1535" ht="15.75">
      <c r="I1535" s="96"/>
    </row>
    <row r="1536" ht="15.75">
      <c r="I1536" s="96"/>
    </row>
    <row r="1537" ht="15.75">
      <c r="I1537" s="96"/>
    </row>
    <row r="1538" ht="15.75">
      <c r="I1538" s="96"/>
    </row>
    <row r="1539" ht="15.75">
      <c r="I1539" s="96"/>
    </row>
    <row r="1540" ht="15.75">
      <c r="I1540" s="96"/>
    </row>
    <row r="1541" ht="15.75">
      <c r="I1541" s="96"/>
    </row>
    <row r="1542" ht="15.75">
      <c r="I1542" s="96"/>
    </row>
    <row r="1543" ht="15.75">
      <c r="I1543" s="96"/>
    </row>
    <row r="1544" ht="15.75">
      <c r="I1544" s="96"/>
    </row>
    <row r="1545" ht="15.75">
      <c r="I1545" s="96"/>
    </row>
    <row r="1546" ht="15.75">
      <c r="I1546" s="96"/>
    </row>
    <row r="1547" ht="15.75">
      <c r="I1547" s="96"/>
    </row>
    <row r="1548" ht="15.75">
      <c r="I1548" s="96"/>
    </row>
    <row r="1549" ht="15.75">
      <c r="I1549" s="96"/>
    </row>
    <row r="1550" ht="15.75">
      <c r="I1550" s="96"/>
    </row>
    <row r="1551" ht="15.75">
      <c r="I1551" s="96"/>
    </row>
    <row r="1552" ht="15.75">
      <c r="I1552" s="96"/>
    </row>
    <row r="1553" ht="15.75">
      <c r="I1553" s="96"/>
    </row>
    <row r="1554" ht="15.75">
      <c r="I1554" s="96"/>
    </row>
    <row r="1555" ht="15.75">
      <c r="I1555" s="96"/>
    </row>
    <row r="1556" ht="15.75">
      <c r="I1556" s="96"/>
    </row>
    <row r="1557" ht="15.75">
      <c r="I1557" s="96"/>
    </row>
    <row r="1558" ht="15.75">
      <c r="I1558" s="96"/>
    </row>
    <row r="1559" ht="15.75">
      <c r="I1559" s="96"/>
    </row>
    <row r="1560" ht="15.75">
      <c r="I1560" s="96"/>
    </row>
    <row r="1561" ht="15.75">
      <c r="I1561" s="96"/>
    </row>
    <row r="1562" ht="15.75">
      <c r="I1562" s="96"/>
    </row>
    <row r="1563" ht="15.75">
      <c r="I1563" s="96"/>
    </row>
    <row r="1564" ht="15.75">
      <c r="I1564" s="96"/>
    </row>
    <row r="1565" ht="15.75">
      <c r="I1565" s="96"/>
    </row>
    <row r="1566" ht="15.75">
      <c r="I1566" s="96"/>
    </row>
    <row r="1567" ht="15.75">
      <c r="I1567" s="96"/>
    </row>
    <row r="1568" ht="15.75">
      <c r="I1568" s="96"/>
    </row>
    <row r="1569" ht="15.75">
      <c r="I1569" s="96"/>
    </row>
  </sheetData>
  <sheetProtection/>
  <mergeCells count="19">
    <mergeCell ref="A6:A7"/>
    <mergeCell ref="B6:B7"/>
    <mergeCell ref="D6:D7"/>
    <mergeCell ref="R6:R7"/>
    <mergeCell ref="F6:F7"/>
    <mergeCell ref="H6:H7"/>
    <mergeCell ref="A8:A10"/>
    <mergeCell ref="B8:B10"/>
    <mergeCell ref="C8:C10"/>
    <mergeCell ref="D8:D10"/>
    <mergeCell ref="E8:E10"/>
    <mergeCell ref="F8:F10"/>
    <mergeCell ref="R8:R10"/>
    <mergeCell ref="G8:G10"/>
    <mergeCell ref="H8:H10"/>
    <mergeCell ref="I8:I10"/>
    <mergeCell ref="J8:J10"/>
    <mergeCell ref="N8:N10"/>
    <mergeCell ref="P8:P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E10">
      <selection activeCell="I23" sqref="I23"/>
    </sheetView>
  </sheetViews>
  <sheetFormatPr defaultColWidth="7.99609375" defaultRowHeight="13.5"/>
  <cols>
    <col min="1" max="1" width="8.77734375" style="6" customWidth="1"/>
    <col min="2" max="5" width="12.77734375" style="7" customWidth="1"/>
    <col min="6" max="10" width="10.77734375" style="7" customWidth="1"/>
    <col min="11" max="12" width="8.77734375" style="6" customWidth="1"/>
    <col min="13" max="22" width="10.77734375" style="7" customWidth="1"/>
    <col min="23" max="23" width="8.77734375" style="6" customWidth="1"/>
    <col min="24" max="25" width="0.671875" style="8" customWidth="1"/>
    <col min="26" max="16384" width="7.99609375" style="8" customWidth="1"/>
  </cols>
  <sheetData>
    <row r="1" spans="1:23" s="506" customFormat="1" ht="12" customHeight="1">
      <c r="A1" s="493" t="s">
        <v>324</v>
      </c>
      <c r="B1" s="504"/>
      <c r="C1" s="504"/>
      <c r="D1" s="504"/>
      <c r="E1" s="504"/>
      <c r="F1" s="504"/>
      <c r="G1" s="504"/>
      <c r="H1" s="504"/>
      <c r="I1" s="504"/>
      <c r="J1" s="504"/>
      <c r="K1" s="505" t="s">
        <v>60</v>
      </c>
      <c r="L1" s="493" t="s">
        <v>312</v>
      </c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5" t="s">
        <v>41</v>
      </c>
    </row>
    <row r="2" spans="1:23" s="3" customFormat="1" ht="12" customHeight="1">
      <c r="A2" s="87"/>
      <c r="B2" s="4"/>
      <c r="C2" s="4"/>
      <c r="D2" s="4"/>
      <c r="E2" s="4"/>
      <c r="F2" s="4"/>
      <c r="G2" s="4"/>
      <c r="H2" s="4"/>
      <c r="I2" s="4"/>
      <c r="J2" s="4"/>
      <c r="K2" s="88"/>
      <c r="L2" s="87"/>
      <c r="M2" s="4"/>
      <c r="N2" s="4"/>
      <c r="O2" s="4"/>
      <c r="P2" s="4"/>
      <c r="Q2" s="4"/>
      <c r="R2" s="4"/>
      <c r="S2" s="4"/>
      <c r="T2" s="4"/>
      <c r="U2" s="4"/>
      <c r="V2" s="4"/>
      <c r="W2" s="88"/>
    </row>
    <row r="3" spans="1:23" s="119" customFormat="1" ht="24" customHeight="1">
      <c r="A3" s="671" t="s">
        <v>327</v>
      </c>
      <c r="B3" s="671"/>
      <c r="C3" s="671"/>
      <c r="D3" s="671"/>
      <c r="E3" s="671"/>
      <c r="F3" s="670" t="s">
        <v>328</v>
      </c>
      <c r="G3" s="670"/>
      <c r="H3" s="670"/>
      <c r="I3" s="670"/>
      <c r="J3" s="670"/>
      <c r="K3" s="670"/>
      <c r="L3" s="671" t="s">
        <v>330</v>
      </c>
      <c r="M3" s="671"/>
      <c r="N3" s="671"/>
      <c r="O3" s="671"/>
      <c r="P3" s="671"/>
      <c r="Q3" s="671"/>
      <c r="R3" s="670" t="s">
        <v>329</v>
      </c>
      <c r="S3" s="670"/>
      <c r="T3" s="670"/>
      <c r="U3" s="670"/>
      <c r="V3" s="670"/>
      <c r="W3" s="670"/>
    </row>
    <row r="4" spans="1:23" s="13" customFormat="1" ht="12" customHeight="1">
      <c r="A4" s="9"/>
      <c r="B4" s="10"/>
      <c r="C4" s="10"/>
      <c r="D4" s="10"/>
      <c r="E4" s="11"/>
      <c r="F4" s="9"/>
      <c r="G4" s="10"/>
      <c r="H4" s="10"/>
      <c r="I4" s="10"/>
      <c r="J4" s="10"/>
      <c r="K4" s="12"/>
      <c r="L4" s="9"/>
      <c r="M4" s="10"/>
      <c r="N4" s="10"/>
      <c r="O4" s="10"/>
      <c r="P4" s="10"/>
      <c r="Q4" s="10"/>
      <c r="R4" s="11"/>
      <c r="S4" s="10"/>
      <c r="T4" s="10"/>
      <c r="U4" s="10"/>
      <c r="V4" s="10"/>
      <c r="W4" s="12"/>
    </row>
    <row r="5" spans="1:23" s="120" customFormat="1" ht="12" customHeight="1" thickBot="1">
      <c r="A5" s="120" t="s">
        <v>133</v>
      </c>
      <c r="B5" s="123"/>
      <c r="C5" s="123"/>
      <c r="D5" s="123"/>
      <c r="E5" s="123"/>
      <c r="F5" s="123"/>
      <c r="G5" s="123"/>
      <c r="H5" s="123"/>
      <c r="I5" s="123"/>
      <c r="J5" s="123"/>
      <c r="K5" s="193" t="s">
        <v>16</v>
      </c>
      <c r="L5" s="120" t="s">
        <v>133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93" t="s">
        <v>16</v>
      </c>
    </row>
    <row r="6" spans="1:23" s="121" customFormat="1" ht="13.5" customHeight="1">
      <c r="A6" s="664" t="s">
        <v>210</v>
      </c>
      <c r="B6" s="330" t="s">
        <v>211</v>
      </c>
      <c r="C6" s="508" t="s">
        <v>331</v>
      </c>
      <c r="D6" s="331" t="s">
        <v>333</v>
      </c>
      <c r="E6" s="332" t="s">
        <v>332</v>
      </c>
      <c r="F6" s="330" t="s">
        <v>302</v>
      </c>
      <c r="G6" s="330" t="s">
        <v>303</v>
      </c>
      <c r="H6" s="330" t="s">
        <v>212</v>
      </c>
      <c r="I6" s="330" t="s">
        <v>304</v>
      </c>
      <c r="J6" s="333" t="s">
        <v>305</v>
      </c>
      <c r="K6" s="667" t="s">
        <v>61</v>
      </c>
      <c r="L6" s="664" t="s">
        <v>306</v>
      </c>
      <c r="M6" s="330" t="s">
        <v>213</v>
      </c>
      <c r="N6" s="330" t="s">
        <v>214</v>
      </c>
      <c r="O6" s="330" t="s">
        <v>215</v>
      </c>
      <c r="P6" s="330" t="s">
        <v>216</v>
      </c>
      <c r="Q6" s="333" t="s">
        <v>217</v>
      </c>
      <c r="R6" s="330" t="s">
        <v>307</v>
      </c>
      <c r="S6" s="330" t="s">
        <v>218</v>
      </c>
      <c r="T6" s="330" t="s">
        <v>219</v>
      </c>
      <c r="U6" s="330" t="s">
        <v>220</v>
      </c>
      <c r="V6" s="333" t="s">
        <v>221</v>
      </c>
      <c r="W6" s="667" t="s">
        <v>61</v>
      </c>
    </row>
    <row r="7" spans="1:23" s="121" customFormat="1" ht="13.5" customHeight="1">
      <c r="A7" s="665"/>
      <c r="B7" s="334"/>
      <c r="C7" s="334"/>
      <c r="D7" s="334"/>
      <c r="E7" s="335"/>
      <c r="F7" s="334"/>
      <c r="G7" s="334"/>
      <c r="H7" s="334"/>
      <c r="I7" s="334" t="s">
        <v>222</v>
      </c>
      <c r="J7" s="335" t="s">
        <v>308</v>
      </c>
      <c r="K7" s="668"/>
      <c r="L7" s="665"/>
      <c r="M7" s="336"/>
      <c r="N7" s="334"/>
      <c r="O7" s="334" t="s">
        <v>223</v>
      </c>
      <c r="P7" s="337"/>
      <c r="Q7" s="335"/>
      <c r="R7" s="334"/>
      <c r="S7" s="334" t="s">
        <v>309</v>
      </c>
      <c r="T7" s="336" t="s">
        <v>224</v>
      </c>
      <c r="U7" s="336" t="s">
        <v>225</v>
      </c>
      <c r="V7" s="335" t="s">
        <v>226</v>
      </c>
      <c r="W7" s="668"/>
    </row>
    <row r="8" spans="1:23" s="121" customFormat="1" ht="13.5" customHeight="1">
      <c r="A8" s="665"/>
      <c r="B8" s="334"/>
      <c r="C8" s="334"/>
      <c r="D8" s="336"/>
      <c r="E8" s="335"/>
      <c r="F8" s="334"/>
      <c r="G8" s="334"/>
      <c r="H8" s="336" t="s">
        <v>62</v>
      </c>
      <c r="I8" s="334"/>
      <c r="J8" s="335"/>
      <c r="K8" s="668"/>
      <c r="L8" s="665"/>
      <c r="M8" s="334"/>
      <c r="N8" s="334"/>
      <c r="O8" s="334" t="s">
        <v>63</v>
      </c>
      <c r="P8" s="337" t="s">
        <v>64</v>
      </c>
      <c r="Q8" s="335" t="s">
        <v>65</v>
      </c>
      <c r="R8" s="334" t="s">
        <v>66</v>
      </c>
      <c r="S8" s="336"/>
      <c r="T8" s="334"/>
      <c r="U8" s="334"/>
      <c r="V8" s="335"/>
      <c r="W8" s="668"/>
    </row>
    <row r="9" spans="1:23" s="121" customFormat="1" ht="13.5" customHeight="1">
      <c r="A9" s="665"/>
      <c r="B9" s="334"/>
      <c r="C9" s="334" t="s">
        <v>67</v>
      </c>
      <c r="D9" s="338" t="s">
        <v>205</v>
      </c>
      <c r="E9" s="339" t="s">
        <v>207</v>
      </c>
      <c r="F9" s="336" t="s">
        <v>68</v>
      </c>
      <c r="G9" s="334" t="s">
        <v>17</v>
      </c>
      <c r="H9" s="336" t="s">
        <v>69</v>
      </c>
      <c r="I9" s="334" t="s">
        <v>70</v>
      </c>
      <c r="J9" s="335" t="s">
        <v>71</v>
      </c>
      <c r="K9" s="668"/>
      <c r="L9" s="665"/>
      <c r="M9" s="334" t="s">
        <v>72</v>
      </c>
      <c r="N9" s="334" t="s">
        <v>73</v>
      </c>
      <c r="O9" s="334" t="s">
        <v>74</v>
      </c>
      <c r="P9" s="337" t="s">
        <v>75</v>
      </c>
      <c r="Q9" s="335" t="s">
        <v>227</v>
      </c>
      <c r="R9" s="334" t="s">
        <v>310</v>
      </c>
      <c r="S9" s="334" t="s">
        <v>76</v>
      </c>
      <c r="T9" s="334" t="s">
        <v>77</v>
      </c>
      <c r="U9" s="334" t="s">
        <v>18</v>
      </c>
      <c r="V9" s="340"/>
      <c r="W9" s="668"/>
    </row>
    <row r="10" spans="1:23" s="121" customFormat="1" ht="13.5" customHeight="1">
      <c r="A10" s="666"/>
      <c r="B10" s="341" t="s">
        <v>4</v>
      </c>
      <c r="C10" s="341" t="s">
        <v>78</v>
      </c>
      <c r="D10" s="342" t="s">
        <v>206</v>
      </c>
      <c r="E10" s="343" t="s">
        <v>208</v>
      </c>
      <c r="F10" s="341" t="s">
        <v>79</v>
      </c>
      <c r="G10" s="341" t="s">
        <v>80</v>
      </c>
      <c r="H10" s="342" t="s">
        <v>81</v>
      </c>
      <c r="I10" s="341" t="s">
        <v>82</v>
      </c>
      <c r="J10" s="344" t="s">
        <v>83</v>
      </c>
      <c r="K10" s="669"/>
      <c r="L10" s="666"/>
      <c r="M10" s="341" t="s">
        <v>84</v>
      </c>
      <c r="N10" s="341" t="s">
        <v>85</v>
      </c>
      <c r="O10" s="341" t="s">
        <v>86</v>
      </c>
      <c r="P10" s="345" t="s">
        <v>87</v>
      </c>
      <c r="Q10" s="344" t="s">
        <v>85</v>
      </c>
      <c r="R10" s="341" t="s">
        <v>88</v>
      </c>
      <c r="S10" s="341" t="s">
        <v>89</v>
      </c>
      <c r="T10" s="341" t="s">
        <v>209</v>
      </c>
      <c r="U10" s="341" t="s">
        <v>19</v>
      </c>
      <c r="V10" s="344" t="s">
        <v>20</v>
      </c>
      <c r="W10" s="669"/>
    </row>
    <row r="11" spans="1:23" s="120" customFormat="1" ht="24.75" customHeight="1">
      <c r="A11" s="346">
        <v>2016</v>
      </c>
      <c r="B11" s="347">
        <v>381044</v>
      </c>
      <c r="C11" s="347">
        <v>36086</v>
      </c>
      <c r="D11" s="347">
        <v>43378</v>
      </c>
      <c r="E11" s="347">
        <v>2633</v>
      </c>
      <c r="F11" s="347">
        <v>1583</v>
      </c>
      <c r="G11" s="347">
        <v>2064</v>
      </c>
      <c r="H11" s="347">
        <v>104092</v>
      </c>
      <c r="I11" s="347">
        <v>17250</v>
      </c>
      <c r="J11" s="347">
        <v>25571</v>
      </c>
      <c r="K11" s="350">
        <v>2016</v>
      </c>
      <c r="L11" s="351">
        <v>2016</v>
      </c>
      <c r="M11" s="348">
        <v>4426</v>
      </c>
      <c r="N11" s="348">
        <v>3765</v>
      </c>
      <c r="O11" s="348">
        <v>0</v>
      </c>
      <c r="P11" s="348">
        <v>2097</v>
      </c>
      <c r="Q11" s="348">
        <v>6</v>
      </c>
      <c r="R11" s="348">
        <v>1458</v>
      </c>
      <c r="S11" s="348">
        <v>134887</v>
      </c>
      <c r="T11" s="348">
        <v>648</v>
      </c>
      <c r="U11" s="348">
        <v>270</v>
      </c>
      <c r="V11" s="348">
        <v>830</v>
      </c>
      <c r="W11" s="351">
        <v>2016</v>
      </c>
    </row>
    <row r="12" spans="1:23" s="120" customFormat="1" ht="24.75" customHeight="1">
      <c r="A12" s="346">
        <v>2017</v>
      </c>
      <c r="B12" s="347">
        <v>379998</v>
      </c>
      <c r="C12" s="347">
        <v>41176</v>
      </c>
      <c r="D12" s="347">
        <v>34446</v>
      </c>
      <c r="E12" s="347">
        <v>2719</v>
      </c>
      <c r="F12" s="347">
        <v>1350</v>
      </c>
      <c r="G12" s="347">
        <v>1862</v>
      </c>
      <c r="H12" s="347">
        <v>105128</v>
      </c>
      <c r="I12" s="347">
        <v>15461</v>
      </c>
      <c r="J12" s="347">
        <v>30025</v>
      </c>
      <c r="K12" s="350">
        <v>2017</v>
      </c>
      <c r="L12" s="351">
        <v>2017</v>
      </c>
      <c r="M12" s="348">
        <v>4534</v>
      </c>
      <c r="N12" s="348">
        <v>4054</v>
      </c>
      <c r="O12" s="348">
        <v>0</v>
      </c>
      <c r="P12" s="348">
        <v>706</v>
      </c>
      <c r="Q12" s="348">
        <v>72</v>
      </c>
      <c r="R12" s="348">
        <v>1411</v>
      </c>
      <c r="S12" s="348">
        <v>135220</v>
      </c>
      <c r="T12" s="348">
        <v>676</v>
      </c>
      <c r="U12" s="348">
        <v>247</v>
      </c>
      <c r="V12" s="348">
        <v>911</v>
      </c>
      <c r="W12" s="351">
        <v>2017</v>
      </c>
    </row>
    <row r="13" spans="1:23" s="120" customFormat="1" ht="24.75" customHeight="1">
      <c r="A13" s="346">
        <v>2018</v>
      </c>
      <c r="B13" s="347">
        <v>339607</v>
      </c>
      <c r="C13" s="347">
        <v>39950</v>
      </c>
      <c r="D13" s="347">
        <v>25866</v>
      </c>
      <c r="E13" s="347">
        <v>2722</v>
      </c>
      <c r="F13" s="347">
        <v>1342</v>
      </c>
      <c r="G13" s="347">
        <v>22</v>
      </c>
      <c r="H13" s="347">
        <v>76087</v>
      </c>
      <c r="I13" s="347">
        <v>15468</v>
      </c>
      <c r="J13" s="347">
        <v>30019</v>
      </c>
      <c r="K13" s="350">
        <v>2018</v>
      </c>
      <c r="L13" s="351">
        <v>2018</v>
      </c>
      <c r="M13" s="348">
        <v>4997</v>
      </c>
      <c r="N13" s="348">
        <v>3550</v>
      </c>
      <c r="O13" s="348">
        <v>0</v>
      </c>
      <c r="P13" s="348">
        <v>2312</v>
      </c>
      <c r="Q13" s="348">
        <v>246</v>
      </c>
      <c r="R13" s="348">
        <v>100</v>
      </c>
      <c r="S13" s="348">
        <v>135217</v>
      </c>
      <c r="T13" s="348">
        <v>643</v>
      </c>
      <c r="U13" s="348">
        <v>204</v>
      </c>
      <c r="V13" s="348">
        <v>862</v>
      </c>
      <c r="W13" s="351">
        <v>2018</v>
      </c>
    </row>
    <row r="14" spans="1:23" s="120" customFormat="1" ht="24.75" customHeight="1">
      <c r="A14" s="346">
        <v>2019</v>
      </c>
      <c r="B14" s="347">
        <v>367444.30299999996</v>
      </c>
      <c r="C14" s="347">
        <v>36601.521</v>
      </c>
      <c r="D14" s="347">
        <v>28552.928000000004</v>
      </c>
      <c r="E14" s="347">
        <v>2997.645</v>
      </c>
      <c r="F14" s="347">
        <v>946.1730000000001</v>
      </c>
      <c r="G14" s="347">
        <v>33.948</v>
      </c>
      <c r="H14" s="347">
        <v>105008.474</v>
      </c>
      <c r="I14" s="347">
        <v>14763.188</v>
      </c>
      <c r="J14" s="347">
        <v>28978.071</v>
      </c>
      <c r="K14" s="350">
        <v>2019</v>
      </c>
      <c r="L14" s="351">
        <v>2019</v>
      </c>
      <c r="M14" s="348">
        <v>4001.178</v>
      </c>
      <c r="N14" s="348">
        <v>3514.827</v>
      </c>
      <c r="O14" s="348">
        <v>1173.8590000000002</v>
      </c>
      <c r="P14" s="348">
        <v>283.917</v>
      </c>
      <c r="Q14" s="348">
        <v>465.754</v>
      </c>
      <c r="R14" s="348">
        <v>95.77300000000001</v>
      </c>
      <c r="S14" s="348">
        <v>139308.783</v>
      </c>
      <c r="T14" s="348">
        <v>338.25399999999996</v>
      </c>
      <c r="U14" s="348">
        <v>380.01</v>
      </c>
      <c r="V14" s="348">
        <v>0</v>
      </c>
      <c r="W14" s="351">
        <v>2019</v>
      </c>
    </row>
    <row r="15" spans="1:23" s="253" customFormat="1" ht="24.75" customHeight="1">
      <c r="A15" s="352">
        <v>2020</v>
      </c>
      <c r="B15" s="626">
        <f aca="true" t="shared" si="0" ref="B15:J15">SUM(B16:B27)</f>
        <v>345888</v>
      </c>
      <c r="C15" s="626">
        <f t="shared" si="0"/>
        <v>36766</v>
      </c>
      <c r="D15" s="626">
        <f t="shared" si="0"/>
        <v>23693</v>
      </c>
      <c r="E15" s="626">
        <f t="shared" si="0"/>
        <v>2725</v>
      </c>
      <c r="F15" s="626">
        <f t="shared" si="0"/>
        <v>1512</v>
      </c>
      <c r="G15" s="626">
        <f t="shared" si="0"/>
        <v>1579</v>
      </c>
      <c r="H15" s="626">
        <f t="shared" si="0"/>
        <v>120965</v>
      </c>
      <c r="I15" s="626">
        <f t="shared" si="0"/>
        <v>0</v>
      </c>
      <c r="J15" s="626">
        <f t="shared" si="0"/>
        <v>31748</v>
      </c>
      <c r="K15" s="627">
        <v>2020</v>
      </c>
      <c r="L15" s="628">
        <v>2020</v>
      </c>
      <c r="M15" s="629">
        <f aca="true" t="shared" si="1" ref="M15:V15">SUM(M16:M27)</f>
        <v>1745</v>
      </c>
      <c r="N15" s="629">
        <f t="shared" si="1"/>
        <v>4113</v>
      </c>
      <c r="O15" s="629">
        <f t="shared" si="1"/>
        <v>0</v>
      </c>
      <c r="P15" s="629">
        <f t="shared" si="1"/>
        <v>292</v>
      </c>
      <c r="Q15" s="629">
        <f t="shared" si="1"/>
        <v>206</v>
      </c>
      <c r="R15" s="629">
        <f t="shared" si="1"/>
        <v>1114</v>
      </c>
      <c r="S15" s="629">
        <f t="shared" si="1"/>
        <v>117817</v>
      </c>
      <c r="T15" s="629">
        <f t="shared" si="1"/>
        <v>307</v>
      </c>
      <c r="U15" s="629">
        <f t="shared" si="1"/>
        <v>236</v>
      </c>
      <c r="V15" s="629">
        <f t="shared" si="1"/>
        <v>1070</v>
      </c>
      <c r="W15" s="628">
        <v>2020</v>
      </c>
    </row>
    <row r="16" spans="1:23" s="122" customFormat="1" ht="24.75" customHeight="1">
      <c r="A16" s="346" t="s">
        <v>415</v>
      </c>
      <c r="B16" s="353">
        <f>SUM(C16:J16,M16:V16)</f>
        <v>31764</v>
      </c>
      <c r="C16" s="353">
        <v>3041</v>
      </c>
      <c r="D16" s="353">
        <v>2105</v>
      </c>
      <c r="E16" s="353">
        <v>269</v>
      </c>
      <c r="F16" s="353">
        <v>116</v>
      </c>
      <c r="G16" s="353">
        <v>156</v>
      </c>
      <c r="H16" s="353">
        <v>11100</v>
      </c>
      <c r="I16" s="630">
        <v>0</v>
      </c>
      <c r="J16" s="353">
        <v>2309</v>
      </c>
      <c r="K16" s="631" t="s">
        <v>6</v>
      </c>
      <c r="L16" s="632" t="s">
        <v>193</v>
      </c>
      <c r="M16" s="354">
        <v>272</v>
      </c>
      <c r="N16" s="355">
        <v>387</v>
      </c>
      <c r="O16" s="355">
        <v>0</v>
      </c>
      <c r="P16" s="355">
        <v>23</v>
      </c>
      <c r="Q16" s="355">
        <v>33</v>
      </c>
      <c r="R16" s="355">
        <v>125</v>
      </c>
      <c r="S16" s="355">
        <v>11678</v>
      </c>
      <c r="T16" s="355">
        <v>34</v>
      </c>
      <c r="U16" s="355">
        <v>26</v>
      </c>
      <c r="V16" s="356">
        <v>90</v>
      </c>
      <c r="W16" s="349" t="s">
        <v>6</v>
      </c>
    </row>
    <row r="17" spans="1:23" s="122" customFormat="1" ht="24.75" customHeight="1">
      <c r="A17" s="346" t="s">
        <v>194</v>
      </c>
      <c r="B17" s="353">
        <f aca="true" t="shared" si="2" ref="B17:B27">SUM(C17:E17,F17:J17,M17:Q17,R17:V17)</f>
        <v>30880</v>
      </c>
      <c r="C17" s="353">
        <v>2578</v>
      </c>
      <c r="D17" s="353">
        <v>2362</v>
      </c>
      <c r="E17" s="353">
        <v>271</v>
      </c>
      <c r="F17" s="353">
        <v>109</v>
      </c>
      <c r="G17" s="353">
        <v>145</v>
      </c>
      <c r="H17" s="353">
        <v>10197</v>
      </c>
      <c r="I17" s="353">
        <v>0</v>
      </c>
      <c r="J17" s="353">
        <v>2526</v>
      </c>
      <c r="K17" s="631" t="s">
        <v>416</v>
      </c>
      <c r="L17" s="632" t="s">
        <v>194</v>
      </c>
      <c r="M17" s="354">
        <v>240</v>
      </c>
      <c r="N17" s="355">
        <v>373</v>
      </c>
      <c r="O17" s="355">
        <v>0</v>
      </c>
      <c r="P17" s="355">
        <v>22</v>
      </c>
      <c r="Q17" s="355">
        <v>30</v>
      </c>
      <c r="R17" s="355">
        <v>137</v>
      </c>
      <c r="S17" s="355">
        <v>11746</v>
      </c>
      <c r="T17" s="355">
        <v>32</v>
      </c>
      <c r="U17" s="355">
        <v>23</v>
      </c>
      <c r="V17" s="356">
        <v>89</v>
      </c>
      <c r="W17" s="349" t="s">
        <v>417</v>
      </c>
    </row>
    <row r="18" spans="1:23" s="122" customFormat="1" ht="24.75" customHeight="1">
      <c r="A18" s="346" t="s">
        <v>195</v>
      </c>
      <c r="B18" s="353">
        <f t="shared" si="2"/>
        <v>31809</v>
      </c>
      <c r="C18" s="353">
        <v>2853</v>
      </c>
      <c r="D18" s="353">
        <v>2387</v>
      </c>
      <c r="E18" s="353">
        <v>255</v>
      </c>
      <c r="F18" s="353">
        <v>110</v>
      </c>
      <c r="G18" s="353">
        <v>138</v>
      </c>
      <c r="H18" s="353">
        <v>10336</v>
      </c>
      <c r="I18" s="353">
        <v>0</v>
      </c>
      <c r="J18" s="353">
        <v>2775</v>
      </c>
      <c r="K18" s="631" t="s">
        <v>418</v>
      </c>
      <c r="L18" s="632" t="s">
        <v>195</v>
      </c>
      <c r="M18" s="354">
        <v>177</v>
      </c>
      <c r="N18" s="355">
        <v>347</v>
      </c>
      <c r="O18" s="355">
        <v>0</v>
      </c>
      <c r="P18" s="355">
        <v>24</v>
      </c>
      <c r="Q18" s="355">
        <v>27</v>
      </c>
      <c r="R18" s="355">
        <v>125</v>
      </c>
      <c r="S18" s="355">
        <v>12119</v>
      </c>
      <c r="T18" s="355">
        <v>31</v>
      </c>
      <c r="U18" s="355">
        <v>20</v>
      </c>
      <c r="V18" s="356">
        <v>85</v>
      </c>
      <c r="W18" s="349" t="s">
        <v>418</v>
      </c>
    </row>
    <row r="19" spans="1:23" s="122" customFormat="1" ht="24.75" customHeight="1">
      <c r="A19" s="346" t="s">
        <v>196</v>
      </c>
      <c r="B19" s="353">
        <f t="shared" si="2"/>
        <v>20120</v>
      </c>
      <c r="C19" s="353">
        <v>3225</v>
      </c>
      <c r="D19" s="353">
        <v>2103</v>
      </c>
      <c r="E19" s="353">
        <v>240</v>
      </c>
      <c r="F19" s="353">
        <v>132</v>
      </c>
      <c r="G19" s="353">
        <v>132</v>
      </c>
      <c r="H19" s="353">
        <v>8823</v>
      </c>
      <c r="I19" s="353">
        <v>0</v>
      </c>
      <c r="J19" s="353">
        <v>2520</v>
      </c>
      <c r="K19" s="631" t="s">
        <v>419</v>
      </c>
      <c r="L19" s="632" t="s">
        <v>196</v>
      </c>
      <c r="M19" s="354">
        <v>137</v>
      </c>
      <c r="N19" s="355">
        <v>322</v>
      </c>
      <c r="O19" s="355">
        <v>0</v>
      </c>
      <c r="P19" s="355">
        <v>32</v>
      </c>
      <c r="Q19" s="355">
        <v>28</v>
      </c>
      <c r="R19" s="355">
        <v>116</v>
      </c>
      <c r="S19" s="355">
        <v>2170</v>
      </c>
      <c r="T19" s="355">
        <v>33</v>
      </c>
      <c r="U19" s="355">
        <v>19</v>
      </c>
      <c r="V19" s="356">
        <v>88</v>
      </c>
      <c r="W19" s="349" t="s">
        <v>420</v>
      </c>
    </row>
    <row r="20" spans="1:23" s="122" customFormat="1" ht="24.75" customHeight="1">
      <c r="A20" s="346" t="s">
        <v>197</v>
      </c>
      <c r="B20" s="353">
        <f t="shared" si="2"/>
        <v>23071</v>
      </c>
      <c r="C20" s="353">
        <v>3224</v>
      </c>
      <c r="D20" s="353">
        <v>1836</v>
      </c>
      <c r="E20" s="353">
        <v>213</v>
      </c>
      <c r="F20" s="353">
        <v>104</v>
      </c>
      <c r="G20" s="353">
        <v>115</v>
      </c>
      <c r="H20" s="353">
        <v>8252</v>
      </c>
      <c r="I20" s="353">
        <v>0</v>
      </c>
      <c r="J20" s="353">
        <v>2071</v>
      </c>
      <c r="K20" s="631" t="s">
        <v>421</v>
      </c>
      <c r="L20" s="632" t="s">
        <v>197</v>
      </c>
      <c r="M20" s="354">
        <v>106</v>
      </c>
      <c r="N20" s="355">
        <v>282</v>
      </c>
      <c r="O20" s="355">
        <v>0</v>
      </c>
      <c r="P20" s="355">
        <v>24</v>
      </c>
      <c r="Q20" s="355">
        <v>10</v>
      </c>
      <c r="R20" s="355">
        <v>88</v>
      </c>
      <c r="S20" s="355">
        <v>6623</v>
      </c>
      <c r="T20" s="355">
        <v>23</v>
      </c>
      <c r="U20" s="355">
        <v>14</v>
      </c>
      <c r="V20" s="356">
        <v>86</v>
      </c>
      <c r="W20" s="349" t="s">
        <v>421</v>
      </c>
    </row>
    <row r="21" spans="1:23" s="122" customFormat="1" ht="24.75" customHeight="1">
      <c r="A21" s="346" t="s">
        <v>198</v>
      </c>
      <c r="B21" s="353">
        <f t="shared" si="2"/>
        <v>25998</v>
      </c>
      <c r="C21" s="353">
        <v>3178</v>
      </c>
      <c r="D21" s="353">
        <v>1609</v>
      </c>
      <c r="E21" s="353">
        <v>214</v>
      </c>
      <c r="F21" s="353">
        <v>106</v>
      </c>
      <c r="G21" s="353">
        <v>132</v>
      </c>
      <c r="H21" s="353">
        <v>8738</v>
      </c>
      <c r="I21" s="353">
        <v>0</v>
      </c>
      <c r="J21" s="353">
        <v>2593</v>
      </c>
      <c r="K21" s="631" t="s">
        <v>422</v>
      </c>
      <c r="L21" s="632" t="s">
        <v>198</v>
      </c>
      <c r="M21" s="354">
        <v>102</v>
      </c>
      <c r="N21" s="355">
        <v>264</v>
      </c>
      <c r="O21" s="355">
        <v>0</v>
      </c>
      <c r="P21" s="355">
        <v>19</v>
      </c>
      <c r="Q21" s="355">
        <v>10</v>
      </c>
      <c r="R21" s="355">
        <v>69</v>
      </c>
      <c r="S21" s="355">
        <v>8832</v>
      </c>
      <c r="T21" s="355">
        <v>23</v>
      </c>
      <c r="U21" s="355">
        <v>15</v>
      </c>
      <c r="V21" s="356">
        <v>94</v>
      </c>
      <c r="W21" s="349" t="s">
        <v>422</v>
      </c>
    </row>
    <row r="22" spans="1:23" s="122" customFormat="1" ht="24.75" customHeight="1">
      <c r="A22" s="346" t="s">
        <v>199</v>
      </c>
      <c r="B22" s="353">
        <f t="shared" si="2"/>
        <v>28869</v>
      </c>
      <c r="C22" s="353">
        <v>2757</v>
      </c>
      <c r="D22" s="353">
        <v>1818</v>
      </c>
      <c r="E22" s="353">
        <v>211</v>
      </c>
      <c r="F22" s="353">
        <v>110</v>
      </c>
      <c r="G22" s="353">
        <v>136</v>
      </c>
      <c r="H22" s="353">
        <v>10705</v>
      </c>
      <c r="I22" s="353">
        <v>0</v>
      </c>
      <c r="J22" s="353">
        <v>2344</v>
      </c>
      <c r="K22" s="631" t="s">
        <v>423</v>
      </c>
      <c r="L22" s="632" t="s">
        <v>199</v>
      </c>
      <c r="M22" s="354">
        <v>94</v>
      </c>
      <c r="N22" s="355">
        <v>248</v>
      </c>
      <c r="O22" s="355">
        <v>0</v>
      </c>
      <c r="P22" s="355">
        <v>20</v>
      </c>
      <c r="Q22" s="355">
        <v>10</v>
      </c>
      <c r="R22" s="355">
        <v>47</v>
      </c>
      <c r="S22" s="355">
        <v>10235</v>
      </c>
      <c r="T22" s="355">
        <v>22</v>
      </c>
      <c r="U22" s="355">
        <v>18</v>
      </c>
      <c r="V22" s="356">
        <v>94</v>
      </c>
      <c r="W22" s="349" t="s">
        <v>423</v>
      </c>
    </row>
    <row r="23" spans="1:23" s="122" customFormat="1" ht="24.75" customHeight="1">
      <c r="A23" s="346" t="s">
        <v>200</v>
      </c>
      <c r="B23" s="353">
        <f t="shared" si="2"/>
        <v>28421</v>
      </c>
      <c r="C23" s="353">
        <v>3059</v>
      </c>
      <c r="D23" s="353">
        <v>1839</v>
      </c>
      <c r="E23" s="353">
        <v>168</v>
      </c>
      <c r="F23" s="353">
        <v>84</v>
      </c>
      <c r="G23" s="353">
        <v>130</v>
      </c>
      <c r="H23" s="353">
        <v>10278</v>
      </c>
      <c r="I23" s="353">
        <v>0</v>
      </c>
      <c r="J23" s="353">
        <v>2269</v>
      </c>
      <c r="K23" s="631" t="s">
        <v>424</v>
      </c>
      <c r="L23" s="632" t="s">
        <v>200</v>
      </c>
      <c r="M23" s="354">
        <v>98</v>
      </c>
      <c r="N23" s="355">
        <v>294</v>
      </c>
      <c r="O23" s="355">
        <v>0</v>
      </c>
      <c r="P23" s="355">
        <v>23</v>
      </c>
      <c r="Q23" s="355">
        <v>11</v>
      </c>
      <c r="R23" s="355">
        <v>64</v>
      </c>
      <c r="S23" s="355">
        <v>9964</v>
      </c>
      <c r="T23" s="355">
        <v>25</v>
      </c>
      <c r="U23" s="355">
        <v>17</v>
      </c>
      <c r="V23" s="356">
        <v>98</v>
      </c>
      <c r="W23" s="349" t="s">
        <v>425</v>
      </c>
    </row>
    <row r="24" spans="1:23" s="122" customFormat="1" ht="24.75" customHeight="1">
      <c r="A24" s="346" t="s">
        <v>201</v>
      </c>
      <c r="B24" s="353">
        <f t="shared" si="2"/>
        <v>30682</v>
      </c>
      <c r="C24" s="353">
        <v>3684</v>
      </c>
      <c r="D24" s="353">
        <v>1905</v>
      </c>
      <c r="E24" s="353">
        <v>202</v>
      </c>
      <c r="F24" s="353">
        <v>128</v>
      </c>
      <c r="G24" s="353">
        <v>145</v>
      </c>
      <c r="H24" s="353">
        <v>10055</v>
      </c>
      <c r="I24" s="353">
        <v>0</v>
      </c>
      <c r="J24" s="353">
        <v>3063</v>
      </c>
      <c r="K24" s="631" t="s">
        <v>426</v>
      </c>
      <c r="L24" s="632" t="s">
        <v>201</v>
      </c>
      <c r="M24" s="354">
        <v>98</v>
      </c>
      <c r="N24" s="355">
        <v>311</v>
      </c>
      <c r="O24" s="355">
        <v>0</v>
      </c>
      <c r="P24" s="355">
        <v>23</v>
      </c>
      <c r="Q24" s="355">
        <v>12</v>
      </c>
      <c r="R24" s="355">
        <v>84</v>
      </c>
      <c r="S24" s="355">
        <v>10838</v>
      </c>
      <c r="T24" s="355">
        <v>21</v>
      </c>
      <c r="U24" s="355">
        <v>21</v>
      </c>
      <c r="V24" s="356">
        <v>92</v>
      </c>
      <c r="W24" s="349" t="s">
        <v>426</v>
      </c>
    </row>
    <row r="25" spans="1:23" s="122" customFormat="1" ht="24.75" customHeight="1">
      <c r="A25" s="346" t="s">
        <v>202</v>
      </c>
      <c r="B25" s="353">
        <f t="shared" si="2"/>
        <v>30324</v>
      </c>
      <c r="C25" s="353">
        <v>2974</v>
      </c>
      <c r="D25" s="353">
        <v>1720</v>
      </c>
      <c r="E25" s="353">
        <v>175</v>
      </c>
      <c r="F25" s="353">
        <v>138</v>
      </c>
      <c r="G25" s="353">
        <v>124</v>
      </c>
      <c r="H25" s="353">
        <v>11037</v>
      </c>
      <c r="I25" s="353">
        <v>0</v>
      </c>
      <c r="J25" s="353">
        <v>2756</v>
      </c>
      <c r="K25" s="631" t="s">
        <v>427</v>
      </c>
      <c r="L25" s="632" t="s">
        <v>202</v>
      </c>
      <c r="M25" s="354">
        <v>103</v>
      </c>
      <c r="N25" s="355">
        <v>324</v>
      </c>
      <c r="O25" s="355">
        <v>0</v>
      </c>
      <c r="P25" s="355">
        <v>18</v>
      </c>
      <c r="Q25" s="355">
        <v>9</v>
      </c>
      <c r="R25" s="355">
        <v>78</v>
      </c>
      <c r="S25" s="355">
        <v>10744</v>
      </c>
      <c r="T25" s="355">
        <v>18</v>
      </c>
      <c r="U25" s="355">
        <v>15</v>
      </c>
      <c r="V25" s="356">
        <v>91</v>
      </c>
      <c r="W25" s="349" t="s">
        <v>428</v>
      </c>
    </row>
    <row r="26" spans="1:23" s="122" customFormat="1" ht="24.75" customHeight="1">
      <c r="A26" s="346" t="s">
        <v>203</v>
      </c>
      <c r="B26" s="353">
        <f t="shared" si="2"/>
        <v>29400</v>
      </c>
      <c r="C26" s="353">
        <v>3055</v>
      </c>
      <c r="D26" s="353">
        <v>1841</v>
      </c>
      <c r="E26" s="353">
        <v>241</v>
      </c>
      <c r="F26" s="353">
        <v>186</v>
      </c>
      <c r="G26" s="353">
        <v>113</v>
      </c>
      <c r="H26" s="353">
        <v>9778</v>
      </c>
      <c r="I26" s="353">
        <v>0</v>
      </c>
      <c r="J26" s="353">
        <v>2953</v>
      </c>
      <c r="K26" s="631" t="s">
        <v>429</v>
      </c>
      <c r="L26" s="632" t="s">
        <v>203</v>
      </c>
      <c r="M26" s="354">
        <v>153</v>
      </c>
      <c r="N26" s="355">
        <v>408</v>
      </c>
      <c r="O26" s="355">
        <v>0</v>
      </c>
      <c r="P26" s="355">
        <v>30</v>
      </c>
      <c r="Q26" s="355">
        <v>11</v>
      </c>
      <c r="R26" s="355">
        <v>79</v>
      </c>
      <c r="S26" s="355">
        <v>10426</v>
      </c>
      <c r="T26" s="355">
        <v>20</v>
      </c>
      <c r="U26" s="355">
        <v>23</v>
      </c>
      <c r="V26" s="356">
        <v>83</v>
      </c>
      <c r="W26" s="349" t="s">
        <v>430</v>
      </c>
    </row>
    <row r="27" spans="1:23" s="122" customFormat="1" ht="24.75" customHeight="1">
      <c r="A27" s="346" t="s">
        <v>204</v>
      </c>
      <c r="B27" s="353">
        <f t="shared" si="2"/>
        <v>34550</v>
      </c>
      <c r="C27" s="353">
        <v>3138</v>
      </c>
      <c r="D27" s="353">
        <v>2168</v>
      </c>
      <c r="E27" s="353">
        <v>266</v>
      </c>
      <c r="F27" s="353">
        <v>189</v>
      </c>
      <c r="G27" s="353">
        <v>113</v>
      </c>
      <c r="H27" s="353">
        <v>11666</v>
      </c>
      <c r="I27" s="353">
        <v>0</v>
      </c>
      <c r="J27" s="353">
        <v>3569</v>
      </c>
      <c r="K27" s="631" t="s">
        <v>431</v>
      </c>
      <c r="L27" s="632" t="s">
        <v>204</v>
      </c>
      <c r="M27" s="354">
        <v>165</v>
      </c>
      <c r="N27" s="355">
        <v>553</v>
      </c>
      <c r="O27" s="355">
        <v>0</v>
      </c>
      <c r="P27" s="355">
        <v>34</v>
      </c>
      <c r="Q27" s="355">
        <v>15</v>
      </c>
      <c r="R27" s="355">
        <v>102</v>
      </c>
      <c r="S27" s="355">
        <v>12442</v>
      </c>
      <c r="T27" s="355">
        <v>25</v>
      </c>
      <c r="U27" s="355">
        <v>25</v>
      </c>
      <c r="V27" s="356">
        <v>80</v>
      </c>
      <c r="W27" s="349" t="s">
        <v>432</v>
      </c>
    </row>
    <row r="28" spans="1:23" s="120" customFormat="1" ht="5.25" customHeight="1" thickBot="1">
      <c r="A28" s="194"/>
      <c r="B28" s="195"/>
      <c r="C28" s="196"/>
      <c r="D28" s="196"/>
      <c r="E28" s="196"/>
      <c r="F28" s="196"/>
      <c r="G28" s="196"/>
      <c r="H28" s="196"/>
      <c r="I28" s="196"/>
      <c r="J28" s="197"/>
      <c r="K28" s="194"/>
      <c r="L28" s="198"/>
      <c r="M28" s="196"/>
      <c r="N28" s="196"/>
      <c r="O28" s="196"/>
      <c r="P28" s="196"/>
      <c r="Q28" s="196"/>
      <c r="R28" s="196"/>
      <c r="S28" s="196"/>
      <c r="T28" s="196"/>
      <c r="U28" s="196"/>
      <c r="V28" s="197"/>
      <c r="W28" s="194"/>
    </row>
    <row r="29" spans="2:22" s="120" customFormat="1" ht="3" customHeight="1">
      <c r="B29" s="123"/>
      <c r="C29" s="123"/>
      <c r="D29" s="123"/>
      <c r="E29" s="123"/>
      <c r="F29" s="123"/>
      <c r="G29" s="123"/>
      <c r="H29" s="123"/>
      <c r="I29" s="123"/>
      <c r="J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</row>
    <row r="30" spans="1:22" s="3" customFormat="1" ht="12" customHeight="1">
      <c r="A30" s="18" t="s">
        <v>325</v>
      </c>
      <c r="B30" s="4"/>
      <c r="C30" s="4"/>
      <c r="D30" s="4"/>
      <c r="E30" s="4"/>
      <c r="F30" s="507" t="s">
        <v>159</v>
      </c>
      <c r="G30" s="4"/>
      <c r="H30" s="4"/>
      <c r="I30" s="4"/>
      <c r="J30" s="4"/>
      <c r="L30" s="18" t="s">
        <v>326</v>
      </c>
      <c r="M30" s="4"/>
      <c r="N30" s="4"/>
      <c r="O30" s="4"/>
      <c r="P30" s="4"/>
      <c r="Q30" s="4"/>
      <c r="R30" s="507" t="s">
        <v>159</v>
      </c>
      <c r="S30" s="4"/>
      <c r="T30" s="4"/>
      <c r="U30" s="4"/>
      <c r="V30" s="4"/>
    </row>
    <row r="31" spans="1:23" s="3" customFormat="1" ht="12">
      <c r="A31" s="87"/>
      <c r="B31" s="4"/>
      <c r="C31" s="4"/>
      <c r="D31" s="4"/>
      <c r="E31" s="4"/>
      <c r="F31" s="4"/>
      <c r="G31" s="4"/>
      <c r="H31" s="4"/>
      <c r="I31" s="4"/>
      <c r="J31" s="4"/>
      <c r="K31" s="5"/>
      <c r="L31" s="87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</sheetData>
  <sheetProtection/>
  <mergeCells count="8">
    <mergeCell ref="A6:A10"/>
    <mergeCell ref="K6:K10"/>
    <mergeCell ref="L6:L10"/>
    <mergeCell ref="W6:W10"/>
    <mergeCell ref="R3:W3"/>
    <mergeCell ref="A3:E3"/>
    <mergeCell ref="F3:K3"/>
    <mergeCell ref="L3:Q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4">
      <selection activeCell="A30" sqref="A30"/>
    </sheetView>
  </sheetViews>
  <sheetFormatPr defaultColWidth="0" defaultRowHeight="13.5"/>
  <cols>
    <col min="1" max="1" width="12.77734375" style="84" customWidth="1"/>
    <col min="2" max="2" width="17.77734375" style="84" customWidth="1"/>
    <col min="3" max="7" width="17.77734375" style="85" customWidth="1"/>
    <col min="8" max="8" width="12.77734375" style="84" customWidth="1"/>
    <col min="9" max="16384" width="0" style="85" hidden="1" customWidth="1"/>
  </cols>
  <sheetData>
    <row r="1" spans="1:8" s="516" customFormat="1" ht="12" customHeight="1">
      <c r="A1" s="515" t="s">
        <v>312</v>
      </c>
      <c r="B1" s="515"/>
      <c r="H1" s="517" t="s">
        <v>38</v>
      </c>
    </row>
    <row r="2" spans="1:8" s="77" customFormat="1" ht="12" customHeight="1">
      <c r="A2" s="76"/>
      <c r="B2" s="76"/>
      <c r="H2" s="76"/>
    </row>
    <row r="3" spans="1:8" s="126" customFormat="1" ht="24" customHeight="1">
      <c r="A3" s="124" t="s">
        <v>134</v>
      </c>
      <c r="B3" s="124"/>
      <c r="C3" s="124"/>
      <c r="D3" s="124"/>
      <c r="E3" s="125" t="s">
        <v>39</v>
      </c>
      <c r="F3" s="125"/>
      <c r="G3" s="125"/>
      <c r="H3" s="124"/>
    </row>
    <row r="4" spans="1:8" s="80" customFormat="1" ht="12" customHeight="1">
      <c r="A4" s="78"/>
      <c r="B4" s="78"/>
      <c r="C4" s="79"/>
      <c r="E4" s="79"/>
      <c r="F4" s="79"/>
      <c r="G4" s="79"/>
      <c r="H4" s="78"/>
    </row>
    <row r="5" spans="1:8" s="510" customFormat="1" ht="12" customHeight="1" thickBot="1">
      <c r="A5" s="512" t="s">
        <v>341</v>
      </c>
      <c r="B5" s="512"/>
      <c r="C5" s="513"/>
      <c r="H5" s="511" t="s">
        <v>334</v>
      </c>
    </row>
    <row r="6" spans="1:8" s="128" customFormat="1" ht="18.75" customHeight="1">
      <c r="A6" s="672" t="s">
        <v>230</v>
      </c>
      <c r="B6" s="514" t="s">
        <v>336</v>
      </c>
      <c r="C6" s="358"/>
      <c r="D6" s="682" t="s">
        <v>337</v>
      </c>
      <c r="E6" s="683"/>
      <c r="F6" s="357" t="s">
        <v>231</v>
      </c>
      <c r="G6" s="359"/>
      <c r="H6" s="675" t="s">
        <v>40</v>
      </c>
    </row>
    <row r="7" spans="1:8" s="128" customFormat="1" ht="12.75" customHeight="1">
      <c r="A7" s="673"/>
      <c r="B7" s="678" t="s">
        <v>335</v>
      </c>
      <c r="C7" s="681" t="s">
        <v>339</v>
      </c>
      <c r="D7" s="678" t="s">
        <v>338</v>
      </c>
      <c r="E7" s="681" t="s">
        <v>340</v>
      </c>
      <c r="F7" s="680" t="s">
        <v>232</v>
      </c>
      <c r="G7" s="680" t="s">
        <v>233</v>
      </c>
      <c r="H7" s="676"/>
    </row>
    <row r="8" spans="1:8" s="128" customFormat="1" ht="6" customHeight="1">
      <c r="A8" s="673"/>
      <c r="B8" s="679"/>
      <c r="C8" s="679"/>
      <c r="D8" s="679"/>
      <c r="E8" s="679"/>
      <c r="F8" s="679"/>
      <c r="G8" s="679"/>
      <c r="H8" s="676"/>
    </row>
    <row r="9" spans="1:8" s="128" customFormat="1" ht="16.5" customHeight="1">
      <c r="A9" s="674"/>
      <c r="B9" s="360" t="s">
        <v>228</v>
      </c>
      <c r="C9" s="361" t="s">
        <v>229</v>
      </c>
      <c r="D9" s="360" t="s">
        <v>228</v>
      </c>
      <c r="E9" s="361" t="s">
        <v>229</v>
      </c>
      <c r="F9" s="360" t="s">
        <v>228</v>
      </c>
      <c r="G9" s="361" t="s">
        <v>229</v>
      </c>
      <c r="H9" s="677"/>
    </row>
    <row r="10" spans="1:256" s="127" customFormat="1" ht="26.25" customHeight="1">
      <c r="A10" s="362">
        <v>2016</v>
      </c>
      <c r="B10" s="363">
        <v>1</v>
      </c>
      <c r="C10" s="363">
        <v>18711.396695699998</v>
      </c>
      <c r="D10" s="363">
        <v>29</v>
      </c>
      <c r="E10" s="364">
        <v>7275</v>
      </c>
      <c r="F10" s="363">
        <v>8</v>
      </c>
      <c r="G10" s="364">
        <v>8383</v>
      </c>
      <c r="H10" s="365">
        <v>2016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spans="1:256" s="127" customFormat="1" ht="26.25" customHeight="1">
      <c r="A11" s="362">
        <v>2017</v>
      </c>
      <c r="B11" s="363">
        <v>1</v>
      </c>
      <c r="C11" s="366">
        <v>20392</v>
      </c>
      <c r="D11" s="366">
        <v>33</v>
      </c>
      <c r="E11" s="366">
        <v>14296</v>
      </c>
      <c r="F11" s="366">
        <v>9</v>
      </c>
      <c r="G11" s="366">
        <v>7842</v>
      </c>
      <c r="H11" s="367">
        <v>2017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spans="1:256" s="127" customFormat="1" ht="26.25" customHeight="1">
      <c r="A12" s="362">
        <v>2018</v>
      </c>
      <c r="B12" s="363">
        <v>1</v>
      </c>
      <c r="C12" s="366">
        <v>21787.567</v>
      </c>
      <c r="D12" s="366">
        <v>19</v>
      </c>
      <c r="E12" s="366">
        <v>2501</v>
      </c>
      <c r="F12" s="366">
        <v>9</v>
      </c>
      <c r="G12" s="366">
        <v>8819</v>
      </c>
      <c r="H12" s="367">
        <v>2018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s="127" customFormat="1" ht="26.25" customHeight="1">
      <c r="A13" s="362">
        <v>2019</v>
      </c>
      <c r="B13" s="363">
        <v>1</v>
      </c>
      <c r="C13" s="366">
        <v>21723</v>
      </c>
      <c r="D13" s="366">
        <v>31</v>
      </c>
      <c r="E13" s="366">
        <v>8810</v>
      </c>
      <c r="F13" s="366">
        <v>8</v>
      </c>
      <c r="G13" s="366">
        <v>7202</v>
      </c>
      <c r="H13" s="367">
        <v>2019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256" s="248" customFormat="1" ht="26.25" customHeight="1">
      <c r="A14" s="368">
        <v>2020</v>
      </c>
      <c r="B14" s="369">
        <v>1</v>
      </c>
      <c r="C14" s="369">
        <f>SUM(C15:C26)</f>
        <v>23269.9</v>
      </c>
      <c r="D14" s="369">
        <v>31</v>
      </c>
      <c r="E14" s="369">
        <f>SUM(E15:E26)</f>
        <v>13015</v>
      </c>
      <c r="F14" s="369">
        <v>8</v>
      </c>
      <c r="G14" s="369">
        <f>SUM(G15:G26)</f>
        <v>6276</v>
      </c>
      <c r="H14" s="370">
        <v>2020</v>
      </c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  <c r="IL14" s="256"/>
      <c r="IM14" s="256"/>
      <c r="IN14" s="256"/>
      <c r="IO14" s="256"/>
      <c r="IP14" s="256"/>
      <c r="IQ14" s="256"/>
      <c r="IR14" s="256"/>
      <c r="IS14" s="256"/>
      <c r="IT14" s="256"/>
      <c r="IU14" s="256"/>
      <c r="IV14" s="256"/>
    </row>
    <row r="15" spans="1:256" s="127" customFormat="1" ht="26.25" customHeight="1">
      <c r="A15" s="371" t="s">
        <v>234</v>
      </c>
      <c r="B15" s="363">
        <v>1</v>
      </c>
      <c r="C15" s="363">
        <v>3321.2</v>
      </c>
      <c r="D15" s="625">
        <v>31</v>
      </c>
      <c r="E15" s="363">
        <v>843</v>
      </c>
      <c r="F15" s="363">
        <v>8</v>
      </c>
      <c r="G15" s="363">
        <v>525</v>
      </c>
      <c r="H15" s="372" t="s">
        <v>6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257"/>
      <c r="IS15" s="257"/>
      <c r="IT15" s="257"/>
      <c r="IU15" s="257"/>
      <c r="IV15" s="257"/>
    </row>
    <row r="16" spans="1:256" s="127" customFormat="1" ht="26.25" customHeight="1">
      <c r="A16" s="371" t="s">
        <v>194</v>
      </c>
      <c r="B16" s="363">
        <v>1</v>
      </c>
      <c r="C16" s="363">
        <v>3159</v>
      </c>
      <c r="D16" s="625">
        <v>31</v>
      </c>
      <c r="E16" s="363">
        <v>638</v>
      </c>
      <c r="F16" s="363">
        <v>8</v>
      </c>
      <c r="G16" s="363">
        <v>426</v>
      </c>
      <c r="H16" s="372" t="s">
        <v>7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s="127" customFormat="1" ht="26.25" customHeight="1">
      <c r="A17" s="371" t="s">
        <v>195</v>
      </c>
      <c r="B17" s="363">
        <v>1</v>
      </c>
      <c r="C17" s="363">
        <v>2590.5</v>
      </c>
      <c r="D17" s="625">
        <v>31</v>
      </c>
      <c r="E17" s="363">
        <v>1737</v>
      </c>
      <c r="F17" s="363">
        <v>8</v>
      </c>
      <c r="G17" s="363">
        <v>421</v>
      </c>
      <c r="H17" s="372" t="s">
        <v>8</v>
      </c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127" customFormat="1" ht="26.25" customHeight="1">
      <c r="A18" s="371" t="s">
        <v>196</v>
      </c>
      <c r="B18" s="363">
        <v>1</v>
      </c>
      <c r="C18" s="363">
        <v>2110</v>
      </c>
      <c r="D18" s="625">
        <v>31</v>
      </c>
      <c r="E18" s="363">
        <v>1596</v>
      </c>
      <c r="F18" s="363">
        <v>8</v>
      </c>
      <c r="G18" s="363">
        <v>481</v>
      </c>
      <c r="H18" s="372" t="s">
        <v>9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127" customFormat="1" ht="26.25" customHeight="1">
      <c r="A19" s="371" t="s">
        <v>197</v>
      </c>
      <c r="B19" s="363">
        <v>1</v>
      </c>
      <c r="C19" s="363">
        <v>1257.9</v>
      </c>
      <c r="D19" s="625">
        <v>31</v>
      </c>
      <c r="E19" s="363">
        <v>713</v>
      </c>
      <c r="F19" s="363">
        <v>8</v>
      </c>
      <c r="G19" s="363">
        <v>644</v>
      </c>
      <c r="H19" s="372" t="s">
        <v>10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127" customFormat="1" ht="26.25" customHeight="1">
      <c r="A20" s="371" t="s">
        <v>198</v>
      </c>
      <c r="B20" s="363">
        <v>1</v>
      </c>
      <c r="C20" s="363">
        <v>964.3</v>
      </c>
      <c r="D20" s="625">
        <v>31</v>
      </c>
      <c r="E20" s="363">
        <v>1055</v>
      </c>
      <c r="F20" s="363">
        <v>8</v>
      </c>
      <c r="G20" s="363">
        <v>535</v>
      </c>
      <c r="H20" s="372" t="s">
        <v>36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127" customFormat="1" ht="26.25" customHeight="1">
      <c r="A21" s="371" t="s">
        <v>199</v>
      </c>
      <c r="B21" s="363">
        <v>1</v>
      </c>
      <c r="C21" s="363">
        <v>925.2</v>
      </c>
      <c r="D21" s="625">
        <v>31</v>
      </c>
      <c r="E21" s="363">
        <v>1655</v>
      </c>
      <c r="F21" s="363">
        <v>8</v>
      </c>
      <c r="G21" s="363">
        <v>581</v>
      </c>
      <c r="H21" s="372" t="s">
        <v>37</v>
      </c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127" customFormat="1" ht="26.25" customHeight="1">
      <c r="A22" s="371" t="s">
        <v>200</v>
      </c>
      <c r="B22" s="363">
        <v>1</v>
      </c>
      <c r="C22" s="363">
        <v>885.7</v>
      </c>
      <c r="D22" s="625">
        <v>31</v>
      </c>
      <c r="E22" s="363">
        <v>1247</v>
      </c>
      <c r="F22" s="363">
        <v>8</v>
      </c>
      <c r="G22" s="363">
        <v>641</v>
      </c>
      <c r="H22" s="372" t="s">
        <v>11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127" customFormat="1" ht="26.25" customHeight="1">
      <c r="A23" s="371" t="s">
        <v>201</v>
      </c>
      <c r="B23" s="363">
        <v>1</v>
      </c>
      <c r="C23" s="363">
        <v>921.7</v>
      </c>
      <c r="D23" s="625">
        <v>31</v>
      </c>
      <c r="E23" s="363">
        <v>1194</v>
      </c>
      <c r="F23" s="363">
        <v>8</v>
      </c>
      <c r="G23" s="363">
        <v>542</v>
      </c>
      <c r="H23" s="372" t="s">
        <v>12</v>
      </c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127" customFormat="1" ht="26.25" customHeight="1">
      <c r="A24" s="371" t="s">
        <v>202</v>
      </c>
      <c r="B24" s="363">
        <v>1</v>
      </c>
      <c r="C24" s="363">
        <v>1374.9</v>
      </c>
      <c r="D24" s="625">
        <v>31</v>
      </c>
      <c r="E24" s="363">
        <v>582</v>
      </c>
      <c r="F24" s="363">
        <v>8</v>
      </c>
      <c r="G24" s="363">
        <v>478</v>
      </c>
      <c r="H24" s="372" t="s">
        <v>13</v>
      </c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127" customFormat="1" ht="26.25" customHeight="1">
      <c r="A25" s="371" t="s">
        <v>203</v>
      </c>
      <c r="B25" s="363">
        <v>1</v>
      </c>
      <c r="C25" s="363">
        <v>2177.5</v>
      </c>
      <c r="D25" s="625">
        <v>31</v>
      </c>
      <c r="E25" s="363">
        <v>733</v>
      </c>
      <c r="F25" s="363">
        <v>8</v>
      </c>
      <c r="G25" s="363">
        <v>546</v>
      </c>
      <c r="H25" s="372" t="s">
        <v>14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127" customFormat="1" ht="26.25" customHeight="1">
      <c r="A26" s="371" t="s">
        <v>204</v>
      </c>
      <c r="B26" s="363">
        <v>1</v>
      </c>
      <c r="C26" s="363">
        <v>3582</v>
      </c>
      <c r="D26" s="625">
        <v>31</v>
      </c>
      <c r="E26" s="363">
        <v>1022</v>
      </c>
      <c r="F26" s="363">
        <v>8</v>
      </c>
      <c r="G26" s="363">
        <v>456</v>
      </c>
      <c r="H26" s="372" t="s">
        <v>15</v>
      </c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8" s="127" customFormat="1" ht="3.75" customHeight="1" thickBot="1">
      <c r="A27" s="211"/>
      <c r="B27" s="212"/>
      <c r="C27" s="213"/>
      <c r="D27" s="212"/>
      <c r="E27" s="212"/>
      <c r="F27" s="212"/>
      <c r="G27" s="213"/>
      <c r="H27" s="214"/>
    </row>
    <row r="28" spans="1:7" s="127" customFormat="1" ht="3" customHeight="1">
      <c r="A28" s="128"/>
      <c r="C28" s="129"/>
      <c r="G28" s="129"/>
    </row>
    <row r="29" spans="1:7" s="77" customFormat="1" ht="12" customHeight="1">
      <c r="A29" s="76" t="s">
        <v>436</v>
      </c>
      <c r="B29" s="76"/>
      <c r="E29" s="509" t="s">
        <v>435</v>
      </c>
      <c r="G29" s="82"/>
    </row>
    <row r="30" spans="1:8" s="77" customFormat="1" ht="12.75" customHeight="1">
      <c r="A30" s="81"/>
      <c r="B30" s="76"/>
      <c r="G30" s="82"/>
      <c r="H30" s="81"/>
    </row>
    <row r="31" spans="1:8" ht="12.75" customHeight="1">
      <c r="A31" s="83"/>
      <c r="G31" s="86"/>
      <c r="H31" s="83"/>
    </row>
    <row r="32" spans="1:8" ht="9.75" customHeight="1">
      <c r="A32" s="83"/>
      <c r="H32" s="83"/>
    </row>
    <row r="33" spans="1:8" ht="15.75">
      <c r="A33" s="83"/>
      <c r="H33" s="83"/>
    </row>
    <row r="34" spans="1:8" ht="15.75">
      <c r="A34" s="83"/>
      <c r="H34" s="83"/>
    </row>
    <row r="35" spans="1:8" ht="15.75">
      <c r="A35" s="83"/>
      <c r="H35" s="83"/>
    </row>
    <row r="36" spans="1:8" ht="15.75">
      <c r="A36" s="83"/>
      <c r="H36" s="83"/>
    </row>
    <row r="37" spans="1:8" ht="15.75">
      <c r="A37" s="83"/>
      <c r="H37" s="83"/>
    </row>
    <row r="38" spans="1:8" ht="15.75">
      <c r="A38" s="83"/>
      <c r="H38" s="83"/>
    </row>
    <row r="39" spans="1:8" ht="15.75">
      <c r="A39" s="83"/>
      <c r="H39" s="83"/>
    </row>
    <row r="40" spans="1:8" ht="15.75">
      <c r="A40" s="83"/>
      <c r="H40" s="83"/>
    </row>
    <row r="41" spans="1:8" ht="15.75">
      <c r="A41" s="83"/>
      <c r="H41" s="83"/>
    </row>
    <row r="42" spans="1:8" ht="15.75">
      <c r="A42" s="83"/>
      <c r="H42" s="83"/>
    </row>
    <row r="43" spans="1:8" ht="15.75">
      <c r="A43" s="83"/>
      <c r="H43" s="83"/>
    </row>
    <row r="44" spans="1:8" ht="15.75">
      <c r="A44" s="83"/>
      <c r="H44" s="83"/>
    </row>
    <row r="45" spans="1:8" ht="15.75">
      <c r="A45" s="83"/>
      <c r="H45" s="83"/>
    </row>
    <row r="46" spans="1:8" ht="15.75">
      <c r="A46" s="83"/>
      <c r="H46" s="83"/>
    </row>
    <row r="47" spans="1:8" ht="15.75">
      <c r="A47" s="85"/>
      <c r="H47" s="85"/>
    </row>
  </sheetData>
  <sheetProtection/>
  <mergeCells count="9">
    <mergeCell ref="A6:A9"/>
    <mergeCell ref="H6:H9"/>
    <mergeCell ref="B7:B8"/>
    <mergeCell ref="G7:G8"/>
    <mergeCell ref="F7:F8"/>
    <mergeCell ref="E7:E8"/>
    <mergeCell ref="D7:D8"/>
    <mergeCell ref="C7:C8"/>
    <mergeCell ref="D6:E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view="pageBreakPreview" zoomScaleSheetLayoutView="100" workbookViewId="0" topLeftCell="A1">
      <selection activeCell="D11" sqref="D11"/>
    </sheetView>
  </sheetViews>
  <sheetFormatPr defaultColWidth="8.88671875" defaultRowHeight="13.5"/>
  <cols>
    <col min="1" max="1" width="9.77734375" style="210" customWidth="1"/>
    <col min="2" max="4" width="22.77734375" style="210" customWidth="1"/>
    <col min="5" max="5" width="9.77734375" style="210" customWidth="1"/>
    <col min="6" max="16384" width="8.88671875" style="210" customWidth="1"/>
  </cols>
  <sheetData>
    <row r="1" spans="1:13" s="520" customFormat="1" ht="12" customHeight="1">
      <c r="A1" s="493" t="s">
        <v>343</v>
      </c>
      <c r="B1" s="518"/>
      <c r="C1" s="519"/>
      <c r="E1" s="521" t="s">
        <v>342</v>
      </c>
      <c r="F1" s="519"/>
      <c r="G1" s="519"/>
      <c r="H1" s="522"/>
      <c r="I1" s="519"/>
      <c r="J1" s="519"/>
      <c r="K1" s="519"/>
      <c r="L1" s="519"/>
      <c r="M1" s="519"/>
    </row>
    <row r="2" spans="1:13" s="237" customFormat="1" ht="12" customHeight="1">
      <c r="A2" s="18"/>
      <c r="B2" s="74"/>
      <c r="C2" s="73"/>
      <c r="D2" s="236"/>
      <c r="E2" s="236"/>
      <c r="F2" s="73"/>
      <c r="G2" s="73"/>
      <c r="H2" s="75"/>
      <c r="I2" s="73"/>
      <c r="J2" s="73"/>
      <c r="K2" s="73"/>
      <c r="L2" s="73"/>
      <c r="M2" s="73"/>
    </row>
    <row r="3" spans="1:5" s="203" customFormat="1" ht="23.25">
      <c r="A3" s="684" t="s">
        <v>490</v>
      </c>
      <c r="B3" s="684"/>
      <c r="C3" s="684"/>
      <c r="D3" s="684"/>
      <c r="E3" s="684"/>
    </row>
    <row r="4" s="209" customFormat="1" ht="12" customHeight="1"/>
    <row r="5" spans="1:5" s="523" customFormat="1" ht="12" customHeight="1" thickBot="1">
      <c r="A5" s="523" t="s">
        <v>344</v>
      </c>
      <c r="E5" s="526" t="s">
        <v>157</v>
      </c>
    </row>
    <row r="6" spans="1:5" s="209" customFormat="1" ht="44.25" customHeight="1">
      <c r="A6" s="373" t="s">
        <v>236</v>
      </c>
      <c r="B6" s="374" t="s">
        <v>237</v>
      </c>
      <c r="C6" s="528" t="s">
        <v>347</v>
      </c>
      <c r="D6" s="529" t="s">
        <v>348</v>
      </c>
      <c r="E6" s="375" t="s">
        <v>311</v>
      </c>
    </row>
    <row r="7" spans="1:5" s="209" customFormat="1" ht="32.25" customHeight="1">
      <c r="A7" s="376">
        <v>2016</v>
      </c>
      <c r="B7" s="377">
        <v>39.6694390674523</v>
      </c>
      <c r="C7" s="363">
        <v>18649</v>
      </c>
      <c r="D7" s="363">
        <v>47011</v>
      </c>
      <c r="E7" s="485">
        <v>2016</v>
      </c>
    </row>
    <row r="8" spans="1:5" s="209" customFormat="1" ht="32.25" customHeight="1">
      <c r="A8" s="376">
        <v>2017</v>
      </c>
      <c r="B8" s="377">
        <v>42.366143525611825</v>
      </c>
      <c r="C8" s="363">
        <v>20462</v>
      </c>
      <c r="D8" s="363">
        <v>48298</v>
      </c>
      <c r="E8" s="485">
        <v>2017</v>
      </c>
    </row>
    <row r="9" spans="1:5" s="209" customFormat="1" ht="32.25" customHeight="1">
      <c r="A9" s="376">
        <v>2018</v>
      </c>
      <c r="B9" s="377">
        <v>44.605387275966876</v>
      </c>
      <c r="C9" s="363">
        <v>21279</v>
      </c>
      <c r="D9" s="363">
        <v>47705</v>
      </c>
      <c r="E9" s="485">
        <v>2018</v>
      </c>
    </row>
    <row r="10" spans="1:5" s="209" customFormat="1" ht="32.25" customHeight="1">
      <c r="A10" s="376">
        <v>2019</v>
      </c>
      <c r="B10" s="377">
        <v>46.250235735389644</v>
      </c>
      <c r="C10" s="363">
        <v>22072</v>
      </c>
      <c r="D10" s="363">
        <v>47723</v>
      </c>
      <c r="E10" s="485">
        <v>2019</v>
      </c>
    </row>
    <row r="11" spans="1:256" s="246" customFormat="1" ht="32.25" customHeight="1" thickBot="1">
      <c r="A11" s="378">
        <v>2020</v>
      </c>
      <c r="B11" s="379">
        <f>C11/D11*100</f>
        <v>46.49216993172748</v>
      </c>
      <c r="C11" s="380">
        <v>22949</v>
      </c>
      <c r="D11" s="380">
        <v>49361</v>
      </c>
      <c r="E11" s="486">
        <v>2020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  <c r="IO11" s="258"/>
      <c r="IP11" s="258"/>
      <c r="IQ11" s="258"/>
      <c r="IR11" s="258"/>
      <c r="IS11" s="258"/>
      <c r="IT11" s="258"/>
      <c r="IU11" s="258"/>
      <c r="IV11" s="258"/>
    </row>
    <row r="12" spans="1:5" s="237" customFormat="1" ht="12" customHeight="1">
      <c r="A12" s="237" t="s">
        <v>345</v>
      </c>
      <c r="B12" s="524"/>
      <c r="C12" s="524"/>
      <c r="D12" s="524"/>
      <c r="E12" s="527" t="s">
        <v>346</v>
      </c>
    </row>
    <row r="13" spans="1:5" s="237" customFormat="1" ht="12" customHeight="1">
      <c r="A13" s="237" t="s">
        <v>437</v>
      </c>
      <c r="E13" s="525" t="s">
        <v>158</v>
      </c>
    </row>
  </sheetData>
  <sheetProtection/>
  <mergeCells count="1">
    <mergeCell ref="A3:E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SheetLayoutView="100" zoomScalePageLayoutView="0" workbookViewId="0" topLeftCell="A1">
      <selection activeCell="E4" sqref="E4"/>
    </sheetView>
  </sheetViews>
  <sheetFormatPr defaultColWidth="7.99609375" defaultRowHeight="13.5"/>
  <cols>
    <col min="1" max="1" width="12.10546875" style="589" customWidth="1"/>
    <col min="2" max="2" width="13.99609375" style="589" customWidth="1"/>
    <col min="3" max="3" width="13.3359375" style="587" customWidth="1"/>
    <col min="4" max="4" width="10.10546875" style="587" customWidth="1"/>
    <col min="5" max="5" width="12.21484375" style="587" customWidth="1"/>
    <col min="6" max="6" width="12.99609375" style="587" customWidth="1"/>
    <col min="7" max="7" width="12.6640625" style="587" customWidth="1"/>
    <col min="8" max="8" width="15.77734375" style="589" customWidth="1"/>
    <col min="9" max="9" width="8.3359375" style="587" customWidth="1"/>
    <col min="10" max="10" width="3.3359375" style="587" customWidth="1"/>
    <col min="11" max="16384" width="7.99609375" style="587" customWidth="1"/>
  </cols>
  <sheetData>
    <row r="1" spans="1:9" s="519" customFormat="1" ht="12" customHeight="1">
      <c r="A1" s="493" t="s">
        <v>410</v>
      </c>
      <c r="B1" s="518"/>
      <c r="I1" s="594" t="s">
        <v>41</v>
      </c>
    </row>
    <row r="2" spans="1:8" s="73" customFormat="1" ht="12" customHeight="1">
      <c r="A2" s="74"/>
      <c r="B2" s="74"/>
      <c r="H2" s="74"/>
    </row>
    <row r="3" spans="1:8" s="566" customFormat="1" ht="24.75" customHeight="1">
      <c r="A3" s="564" t="s">
        <v>491</v>
      </c>
      <c r="B3" s="564"/>
      <c r="C3" s="564"/>
      <c r="D3" s="564"/>
      <c r="E3" s="565" t="s">
        <v>492</v>
      </c>
      <c r="F3" s="565"/>
      <c r="G3" s="565"/>
      <c r="H3" s="564"/>
    </row>
    <row r="4" spans="1:252" s="593" customFormat="1" ht="12" customHeight="1">
      <c r="A4" s="567" t="s">
        <v>395</v>
      </c>
      <c r="B4" s="591"/>
      <c r="C4" s="591"/>
      <c r="D4" s="591"/>
      <c r="E4" s="591"/>
      <c r="F4" s="591"/>
      <c r="G4" s="568"/>
      <c r="H4" s="591"/>
      <c r="I4" s="568" t="s">
        <v>396</v>
      </c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2"/>
      <c r="AM4" s="592"/>
      <c r="AN4" s="592"/>
      <c r="AO4" s="592"/>
      <c r="AP4" s="592"/>
      <c r="AQ4" s="592"/>
      <c r="AR4" s="592"/>
      <c r="AS4" s="592"/>
      <c r="AT4" s="592"/>
      <c r="AU4" s="592"/>
      <c r="AV4" s="592"/>
      <c r="AW4" s="592"/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  <c r="BS4" s="592"/>
      <c r="BT4" s="592"/>
      <c r="BU4" s="592"/>
      <c r="BV4" s="592"/>
      <c r="BW4" s="592"/>
      <c r="BX4" s="592"/>
      <c r="BY4" s="592"/>
      <c r="BZ4" s="592"/>
      <c r="CA4" s="592"/>
      <c r="CB4" s="592"/>
      <c r="CC4" s="592"/>
      <c r="CD4" s="592"/>
      <c r="CE4" s="592"/>
      <c r="CF4" s="592"/>
      <c r="CG4" s="592"/>
      <c r="CH4" s="592"/>
      <c r="CI4" s="592"/>
      <c r="CJ4" s="592"/>
      <c r="CK4" s="592"/>
      <c r="CL4" s="592"/>
      <c r="CM4" s="592"/>
      <c r="CN4" s="592"/>
      <c r="CO4" s="592"/>
      <c r="CP4" s="592"/>
      <c r="CQ4" s="592"/>
      <c r="CR4" s="592"/>
      <c r="CS4" s="592"/>
      <c r="CT4" s="592"/>
      <c r="CU4" s="592"/>
      <c r="CV4" s="592"/>
      <c r="CW4" s="592"/>
      <c r="CX4" s="592"/>
      <c r="CY4" s="592"/>
      <c r="CZ4" s="592"/>
      <c r="DA4" s="592"/>
      <c r="DB4" s="592"/>
      <c r="DC4" s="592"/>
      <c r="DD4" s="592"/>
      <c r="DE4" s="592"/>
      <c r="DF4" s="592"/>
      <c r="DG4" s="592"/>
      <c r="DH4" s="592"/>
      <c r="DI4" s="592"/>
      <c r="DJ4" s="592"/>
      <c r="DK4" s="592"/>
      <c r="DL4" s="592"/>
      <c r="DM4" s="592"/>
      <c r="DN4" s="592"/>
      <c r="DO4" s="592"/>
      <c r="DP4" s="592"/>
      <c r="DQ4" s="592"/>
      <c r="DR4" s="592"/>
      <c r="DS4" s="592"/>
      <c r="DT4" s="592"/>
      <c r="DU4" s="592"/>
      <c r="DV4" s="592"/>
      <c r="DW4" s="592"/>
      <c r="DX4" s="592"/>
      <c r="DY4" s="592"/>
      <c r="DZ4" s="592"/>
      <c r="EA4" s="592"/>
      <c r="EB4" s="592"/>
      <c r="EC4" s="592"/>
      <c r="ED4" s="592"/>
      <c r="EE4" s="592"/>
      <c r="EF4" s="592"/>
      <c r="EG4" s="592"/>
      <c r="EH4" s="592"/>
      <c r="EI4" s="592"/>
      <c r="EJ4" s="592"/>
      <c r="EK4" s="592"/>
      <c r="EL4" s="592"/>
      <c r="EM4" s="592"/>
      <c r="EN4" s="592"/>
      <c r="EO4" s="592"/>
      <c r="EP4" s="592"/>
      <c r="EQ4" s="592"/>
      <c r="ER4" s="592"/>
      <c r="ES4" s="592"/>
      <c r="ET4" s="592"/>
      <c r="EU4" s="592"/>
      <c r="EV4" s="592"/>
      <c r="EW4" s="592"/>
      <c r="EX4" s="592"/>
      <c r="EY4" s="592"/>
      <c r="EZ4" s="592"/>
      <c r="FA4" s="592"/>
      <c r="FB4" s="592"/>
      <c r="FC4" s="592"/>
      <c r="FD4" s="592"/>
      <c r="FE4" s="592"/>
      <c r="FF4" s="592"/>
      <c r="FG4" s="592"/>
      <c r="FH4" s="592"/>
      <c r="FI4" s="592"/>
      <c r="FJ4" s="592"/>
      <c r="FK4" s="592"/>
      <c r="FL4" s="592"/>
      <c r="FM4" s="592"/>
      <c r="FN4" s="592"/>
      <c r="FO4" s="592"/>
      <c r="FP4" s="592"/>
      <c r="FQ4" s="592"/>
      <c r="FR4" s="592"/>
      <c r="FS4" s="592"/>
      <c r="FT4" s="592"/>
      <c r="FU4" s="592"/>
      <c r="FV4" s="592"/>
      <c r="FW4" s="592"/>
      <c r="FX4" s="592"/>
      <c r="FY4" s="592"/>
      <c r="FZ4" s="592"/>
      <c r="GA4" s="592"/>
      <c r="GB4" s="592"/>
      <c r="GC4" s="592"/>
      <c r="GD4" s="592"/>
      <c r="GE4" s="592"/>
      <c r="GF4" s="592"/>
      <c r="GG4" s="592"/>
      <c r="GH4" s="592"/>
      <c r="GI4" s="592"/>
      <c r="GJ4" s="592"/>
      <c r="GK4" s="592"/>
      <c r="GL4" s="592"/>
      <c r="GM4" s="592"/>
      <c r="GN4" s="592"/>
      <c r="GO4" s="592"/>
      <c r="GP4" s="592"/>
      <c r="GQ4" s="592"/>
      <c r="GR4" s="592"/>
      <c r="GS4" s="592"/>
      <c r="GT4" s="592"/>
      <c r="GU4" s="592"/>
      <c r="GV4" s="592"/>
      <c r="GW4" s="592"/>
      <c r="GX4" s="592"/>
      <c r="GY4" s="592"/>
      <c r="GZ4" s="592"/>
      <c r="HA4" s="592"/>
      <c r="HB4" s="592"/>
      <c r="HC4" s="592"/>
      <c r="HD4" s="592"/>
      <c r="HE4" s="592"/>
      <c r="HF4" s="592"/>
      <c r="HG4" s="592"/>
      <c r="HH4" s="592"/>
      <c r="HI4" s="592"/>
      <c r="HJ4" s="592"/>
      <c r="HK4" s="592"/>
      <c r="HL4" s="592"/>
      <c r="HM4" s="592"/>
      <c r="HN4" s="592"/>
      <c r="HO4" s="592"/>
      <c r="HP4" s="592"/>
      <c r="HQ4" s="592"/>
      <c r="HR4" s="592"/>
      <c r="HS4" s="592"/>
      <c r="HT4" s="592"/>
      <c r="HU4" s="592"/>
      <c r="HV4" s="592"/>
      <c r="HW4" s="592"/>
      <c r="HX4" s="592"/>
      <c r="HY4" s="592"/>
      <c r="HZ4" s="592"/>
      <c r="IA4" s="592"/>
      <c r="IB4" s="592"/>
      <c r="IC4" s="592"/>
      <c r="ID4" s="592"/>
      <c r="IE4" s="592"/>
      <c r="IF4" s="592"/>
      <c r="IG4" s="592"/>
      <c r="IH4" s="592"/>
      <c r="II4" s="592"/>
      <c r="IJ4" s="592"/>
      <c r="IK4" s="592"/>
      <c r="IL4" s="592"/>
      <c r="IM4" s="592"/>
      <c r="IN4" s="592"/>
      <c r="IO4" s="592"/>
      <c r="IP4" s="592"/>
      <c r="IQ4" s="592"/>
      <c r="IR4" s="592"/>
    </row>
    <row r="5" spans="1:252" s="238" customFormat="1" ht="24" customHeight="1">
      <c r="A5" s="685" t="s">
        <v>258</v>
      </c>
      <c r="B5" s="570" t="s">
        <v>397</v>
      </c>
      <c r="C5" s="570" t="s">
        <v>398</v>
      </c>
      <c r="D5" s="570" t="s">
        <v>399</v>
      </c>
      <c r="E5" s="570" t="s">
        <v>400</v>
      </c>
      <c r="F5" s="570" t="s">
        <v>401</v>
      </c>
      <c r="G5" s="571" t="s">
        <v>402</v>
      </c>
      <c r="H5" s="570" t="s">
        <v>403</v>
      </c>
      <c r="I5" s="687" t="s">
        <v>42</v>
      </c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69"/>
      <c r="BO5" s="569"/>
      <c r="BP5" s="569"/>
      <c r="BQ5" s="569"/>
      <c r="BR5" s="569"/>
      <c r="BS5" s="569"/>
      <c r="BT5" s="569"/>
      <c r="BU5" s="569"/>
      <c r="BV5" s="569"/>
      <c r="BW5" s="569"/>
      <c r="BX5" s="569"/>
      <c r="BY5" s="569"/>
      <c r="BZ5" s="569"/>
      <c r="CA5" s="569"/>
      <c r="CB5" s="569"/>
      <c r="CC5" s="569"/>
      <c r="CD5" s="569"/>
      <c r="CE5" s="569"/>
      <c r="CF5" s="569"/>
      <c r="CG5" s="569"/>
      <c r="CH5" s="569"/>
      <c r="CI5" s="569"/>
      <c r="CJ5" s="569"/>
      <c r="CK5" s="569"/>
      <c r="CL5" s="569"/>
      <c r="CM5" s="569"/>
      <c r="CN5" s="569"/>
      <c r="CO5" s="569"/>
      <c r="CP5" s="569"/>
      <c r="CQ5" s="569"/>
      <c r="CR5" s="569"/>
      <c r="CS5" s="569"/>
      <c r="CT5" s="569"/>
      <c r="CU5" s="569"/>
      <c r="CV5" s="569"/>
      <c r="CW5" s="569"/>
      <c r="CX5" s="569"/>
      <c r="CY5" s="569"/>
      <c r="CZ5" s="569"/>
      <c r="DA5" s="569"/>
      <c r="DB5" s="569"/>
      <c r="DC5" s="569"/>
      <c r="DD5" s="569"/>
      <c r="DE5" s="569"/>
      <c r="DF5" s="569"/>
      <c r="DG5" s="569"/>
      <c r="DH5" s="569"/>
      <c r="DI5" s="569"/>
      <c r="DJ5" s="569"/>
      <c r="DK5" s="569"/>
      <c r="DL5" s="569"/>
      <c r="DM5" s="569"/>
      <c r="DN5" s="569"/>
      <c r="DO5" s="569"/>
      <c r="DP5" s="569"/>
      <c r="DQ5" s="569"/>
      <c r="DR5" s="569"/>
      <c r="DS5" s="569"/>
      <c r="DT5" s="569"/>
      <c r="DU5" s="569"/>
      <c r="DV5" s="569"/>
      <c r="DW5" s="569"/>
      <c r="DX5" s="569"/>
      <c r="DY5" s="569"/>
      <c r="DZ5" s="569"/>
      <c r="EA5" s="569"/>
      <c r="EB5" s="569"/>
      <c r="EC5" s="569"/>
      <c r="ED5" s="569"/>
      <c r="EE5" s="569"/>
      <c r="EF5" s="569"/>
      <c r="EG5" s="569"/>
      <c r="EH5" s="569"/>
      <c r="EI5" s="569"/>
      <c r="EJ5" s="569"/>
      <c r="EK5" s="569"/>
      <c r="EL5" s="569"/>
      <c r="EM5" s="569"/>
      <c r="EN5" s="569"/>
      <c r="EO5" s="569"/>
      <c r="EP5" s="569"/>
      <c r="EQ5" s="569"/>
      <c r="ER5" s="569"/>
      <c r="ES5" s="569"/>
      <c r="ET5" s="569"/>
      <c r="EU5" s="569"/>
      <c r="EV5" s="569"/>
      <c r="EW5" s="569"/>
      <c r="EX5" s="569"/>
      <c r="EY5" s="569"/>
      <c r="EZ5" s="569"/>
      <c r="FA5" s="569"/>
      <c r="FB5" s="569"/>
      <c r="FC5" s="569"/>
      <c r="FD5" s="569"/>
      <c r="FE5" s="569"/>
      <c r="FF5" s="569"/>
      <c r="FG5" s="569"/>
      <c r="FH5" s="569"/>
      <c r="FI5" s="569"/>
      <c r="FJ5" s="569"/>
      <c r="FK5" s="569"/>
      <c r="FL5" s="569"/>
      <c r="FM5" s="569"/>
      <c r="FN5" s="569"/>
      <c r="FO5" s="569"/>
      <c r="FP5" s="569"/>
      <c r="FQ5" s="569"/>
      <c r="FR5" s="569"/>
      <c r="FS5" s="569"/>
      <c r="FT5" s="569"/>
      <c r="FU5" s="569"/>
      <c r="FV5" s="569"/>
      <c r="FW5" s="569"/>
      <c r="FX5" s="569"/>
      <c r="FY5" s="569"/>
      <c r="FZ5" s="569"/>
      <c r="GA5" s="569"/>
      <c r="GB5" s="569"/>
      <c r="GC5" s="569"/>
      <c r="GD5" s="569"/>
      <c r="GE5" s="569"/>
      <c r="GF5" s="569"/>
      <c r="GG5" s="569"/>
      <c r="GH5" s="569"/>
      <c r="GI5" s="569"/>
      <c r="GJ5" s="569"/>
      <c r="GK5" s="569"/>
      <c r="GL5" s="569"/>
      <c r="GM5" s="569"/>
      <c r="GN5" s="569"/>
      <c r="GO5" s="569"/>
      <c r="GP5" s="569"/>
      <c r="GQ5" s="569"/>
      <c r="GR5" s="569"/>
      <c r="GS5" s="569"/>
      <c r="GT5" s="569"/>
      <c r="GU5" s="569"/>
      <c r="GV5" s="569"/>
      <c r="GW5" s="569"/>
      <c r="GX5" s="569"/>
      <c r="GY5" s="569"/>
      <c r="GZ5" s="569"/>
      <c r="HA5" s="569"/>
      <c r="HB5" s="569"/>
      <c r="HC5" s="569"/>
      <c r="HD5" s="569"/>
      <c r="HE5" s="569"/>
      <c r="HF5" s="569"/>
      <c r="HG5" s="569"/>
      <c r="HH5" s="569"/>
      <c r="HI5" s="569"/>
      <c r="HJ5" s="569"/>
      <c r="HK5" s="569"/>
      <c r="HL5" s="569"/>
      <c r="HM5" s="569"/>
      <c r="HN5" s="569"/>
      <c r="HO5" s="569"/>
      <c r="HP5" s="569"/>
      <c r="HQ5" s="569"/>
      <c r="HR5" s="569"/>
      <c r="HS5" s="569"/>
      <c r="HT5" s="569"/>
      <c r="HU5" s="569"/>
      <c r="HV5" s="569"/>
      <c r="HW5" s="569"/>
      <c r="HX5" s="569"/>
      <c r="HY5" s="569"/>
      <c r="HZ5" s="569"/>
      <c r="IA5" s="569"/>
      <c r="IB5" s="569"/>
      <c r="IC5" s="569"/>
      <c r="ID5" s="569"/>
      <c r="IE5" s="569"/>
      <c r="IF5" s="569"/>
      <c r="IG5" s="569"/>
      <c r="IH5" s="569"/>
      <c r="II5" s="569"/>
      <c r="IJ5" s="569"/>
      <c r="IK5" s="569"/>
      <c r="IL5" s="569"/>
      <c r="IM5" s="569"/>
      <c r="IN5" s="569"/>
      <c r="IO5" s="569"/>
      <c r="IP5" s="569"/>
      <c r="IQ5" s="569"/>
      <c r="IR5" s="569"/>
    </row>
    <row r="6" spans="1:252" s="238" customFormat="1" ht="20.25" customHeight="1">
      <c r="A6" s="686"/>
      <c r="B6" s="572" t="s">
        <v>4</v>
      </c>
      <c r="C6" s="572" t="s">
        <v>404</v>
      </c>
      <c r="D6" s="572" t="s">
        <v>405</v>
      </c>
      <c r="E6" s="572" t="s">
        <v>406</v>
      </c>
      <c r="F6" s="572" t="s">
        <v>407</v>
      </c>
      <c r="G6" s="572" t="s">
        <v>408</v>
      </c>
      <c r="H6" s="572" t="s">
        <v>409</v>
      </c>
      <c r="I6" s="688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69"/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569"/>
      <c r="BQ6" s="569"/>
      <c r="BR6" s="569"/>
      <c r="BS6" s="569"/>
      <c r="BT6" s="569"/>
      <c r="BU6" s="569"/>
      <c r="BV6" s="569"/>
      <c r="BW6" s="569"/>
      <c r="BX6" s="569"/>
      <c r="BY6" s="569"/>
      <c r="BZ6" s="569"/>
      <c r="CA6" s="569"/>
      <c r="CB6" s="569"/>
      <c r="CC6" s="569"/>
      <c r="CD6" s="569"/>
      <c r="CE6" s="569"/>
      <c r="CF6" s="569"/>
      <c r="CG6" s="569"/>
      <c r="CH6" s="569"/>
      <c r="CI6" s="569"/>
      <c r="CJ6" s="569"/>
      <c r="CK6" s="569"/>
      <c r="CL6" s="569"/>
      <c r="CM6" s="569"/>
      <c r="CN6" s="569"/>
      <c r="CO6" s="569"/>
      <c r="CP6" s="569"/>
      <c r="CQ6" s="569"/>
      <c r="CR6" s="569"/>
      <c r="CS6" s="569"/>
      <c r="CT6" s="569"/>
      <c r="CU6" s="569"/>
      <c r="CV6" s="569"/>
      <c r="CW6" s="569"/>
      <c r="CX6" s="569"/>
      <c r="CY6" s="569"/>
      <c r="CZ6" s="569"/>
      <c r="DA6" s="569"/>
      <c r="DB6" s="569"/>
      <c r="DC6" s="569"/>
      <c r="DD6" s="569"/>
      <c r="DE6" s="569"/>
      <c r="DF6" s="569"/>
      <c r="DG6" s="569"/>
      <c r="DH6" s="569"/>
      <c r="DI6" s="569"/>
      <c r="DJ6" s="569"/>
      <c r="DK6" s="569"/>
      <c r="DL6" s="569"/>
      <c r="DM6" s="569"/>
      <c r="DN6" s="569"/>
      <c r="DO6" s="569"/>
      <c r="DP6" s="569"/>
      <c r="DQ6" s="569"/>
      <c r="DR6" s="569"/>
      <c r="DS6" s="569"/>
      <c r="DT6" s="569"/>
      <c r="DU6" s="569"/>
      <c r="DV6" s="569"/>
      <c r="DW6" s="569"/>
      <c r="DX6" s="569"/>
      <c r="DY6" s="569"/>
      <c r="DZ6" s="569"/>
      <c r="EA6" s="569"/>
      <c r="EB6" s="569"/>
      <c r="EC6" s="569"/>
      <c r="ED6" s="569"/>
      <c r="EE6" s="569"/>
      <c r="EF6" s="569"/>
      <c r="EG6" s="569"/>
      <c r="EH6" s="569"/>
      <c r="EI6" s="569"/>
      <c r="EJ6" s="569"/>
      <c r="EK6" s="569"/>
      <c r="EL6" s="569"/>
      <c r="EM6" s="569"/>
      <c r="EN6" s="569"/>
      <c r="EO6" s="569"/>
      <c r="EP6" s="569"/>
      <c r="EQ6" s="569"/>
      <c r="ER6" s="569"/>
      <c r="ES6" s="569"/>
      <c r="ET6" s="569"/>
      <c r="EU6" s="569"/>
      <c r="EV6" s="569"/>
      <c r="EW6" s="569"/>
      <c r="EX6" s="569"/>
      <c r="EY6" s="569"/>
      <c r="EZ6" s="569"/>
      <c r="FA6" s="569"/>
      <c r="FB6" s="569"/>
      <c r="FC6" s="569"/>
      <c r="FD6" s="569"/>
      <c r="FE6" s="569"/>
      <c r="FF6" s="569"/>
      <c r="FG6" s="569"/>
      <c r="FH6" s="569"/>
      <c r="FI6" s="569"/>
      <c r="FJ6" s="569"/>
      <c r="FK6" s="569"/>
      <c r="FL6" s="569"/>
      <c r="FM6" s="569"/>
      <c r="FN6" s="569"/>
      <c r="FO6" s="569"/>
      <c r="FP6" s="569"/>
      <c r="FQ6" s="569"/>
      <c r="FR6" s="569"/>
      <c r="FS6" s="569"/>
      <c r="FT6" s="569"/>
      <c r="FU6" s="569"/>
      <c r="FV6" s="569"/>
      <c r="FW6" s="569"/>
      <c r="FX6" s="569"/>
      <c r="FY6" s="569"/>
      <c r="FZ6" s="569"/>
      <c r="GA6" s="569"/>
      <c r="GB6" s="569"/>
      <c r="GC6" s="569"/>
      <c r="GD6" s="569"/>
      <c r="GE6" s="569"/>
      <c r="GF6" s="569"/>
      <c r="GG6" s="569"/>
      <c r="GH6" s="569"/>
      <c r="GI6" s="569"/>
      <c r="GJ6" s="569"/>
      <c r="GK6" s="569"/>
      <c r="GL6" s="569"/>
      <c r="GM6" s="569"/>
      <c r="GN6" s="569"/>
      <c r="GO6" s="569"/>
      <c r="GP6" s="569"/>
      <c r="GQ6" s="569"/>
      <c r="GR6" s="569"/>
      <c r="GS6" s="569"/>
      <c r="GT6" s="569"/>
      <c r="GU6" s="569"/>
      <c r="GV6" s="569"/>
      <c r="GW6" s="569"/>
      <c r="GX6" s="569"/>
      <c r="GY6" s="569"/>
      <c r="GZ6" s="569"/>
      <c r="HA6" s="569"/>
      <c r="HB6" s="569"/>
      <c r="HC6" s="569"/>
      <c r="HD6" s="569"/>
      <c r="HE6" s="569"/>
      <c r="HF6" s="569"/>
      <c r="HG6" s="569"/>
      <c r="HH6" s="569"/>
      <c r="HI6" s="569"/>
      <c r="HJ6" s="569"/>
      <c r="HK6" s="569"/>
      <c r="HL6" s="569"/>
      <c r="HM6" s="569"/>
      <c r="HN6" s="569"/>
      <c r="HO6" s="569"/>
      <c r="HP6" s="569"/>
      <c r="HQ6" s="569"/>
      <c r="HR6" s="569"/>
      <c r="HS6" s="569"/>
      <c r="HT6" s="569"/>
      <c r="HU6" s="569"/>
      <c r="HV6" s="569"/>
      <c r="HW6" s="569"/>
      <c r="HX6" s="569"/>
      <c r="HY6" s="569"/>
      <c r="HZ6" s="569"/>
      <c r="IA6" s="569"/>
      <c r="IB6" s="569"/>
      <c r="IC6" s="569"/>
      <c r="ID6" s="569"/>
      <c r="IE6" s="569"/>
      <c r="IF6" s="569"/>
      <c r="IG6" s="569"/>
      <c r="IH6" s="569"/>
      <c r="II6" s="569"/>
      <c r="IJ6" s="569"/>
      <c r="IK6" s="569"/>
      <c r="IL6" s="569"/>
      <c r="IM6" s="569"/>
      <c r="IN6" s="569"/>
      <c r="IO6" s="569"/>
      <c r="IP6" s="569"/>
      <c r="IQ6" s="569"/>
      <c r="IR6" s="569"/>
    </row>
    <row r="7" spans="1:252" s="238" customFormat="1" ht="39.75" customHeight="1">
      <c r="A7" s="381">
        <v>2016</v>
      </c>
      <c r="B7" s="573">
        <v>63</v>
      </c>
      <c r="C7" s="573">
        <v>34</v>
      </c>
      <c r="D7" s="573">
        <v>16</v>
      </c>
      <c r="E7" s="573">
        <v>12</v>
      </c>
      <c r="F7" s="573">
        <v>1</v>
      </c>
      <c r="G7" s="573">
        <v>0</v>
      </c>
      <c r="H7" s="573">
        <v>0</v>
      </c>
      <c r="I7" s="382">
        <v>2016</v>
      </c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  <c r="BQ7" s="569"/>
      <c r="BR7" s="569"/>
      <c r="BS7" s="569"/>
      <c r="BT7" s="569"/>
      <c r="BU7" s="569"/>
      <c r="BV7" s="569"/>
      <c r="BW7" s="569"/>
      <c r="BX7" s="569"/>
      <c r="BY7" s="569"/>
      <c r="BZ7" s="569"/>
      <c r="CA7" s="569"/>
      <c r="CB7" s="569"/>
      <c r="CC7" s="569"/>
      <c r="CD7" s="569"/>
      <c r="CE7" s="569"/>
      <c r="CF7" s="569"/>
      <c r="CG7" s="569"/>
      <c r="CH7" s="569"/>
      <c r="CI7" s="569"/>
      <c r="CJ7" s="569"/>
      <c r="CK7" s="569"/>
      <c r="CL7" s="569"/>
      <c r="CM7" s="569"/>
      <c r="CN7" s="569"/>
      <c r="CO7" s="569"/>
      <c r="CP7" s="569"/>
      <c r="CQ7" s="569"/>
      <c r="CR7" s="569"/>
      <c r="CS7" s="569"/>
      <c r="CT7" s="569"/>
      <c r="CU7" s="569"/>
      <c r="CV7" s="569"/>
      <c r="CW7" s="569"/>
      <c r="CX7" s="569"/>
      <c r="CY7" s="569"/>
      <c r="CZ7" s="569"/>
      <c r="DA7" s="569"/>
      <c r="DB7" s="569"/>
      <c r="DC7" s="569"/>
      <c r="DD7" s="569"/>
      <c r="DE7" s="569"/>
      <c r="DF7" s="569"/>
      <c r="DG7" s="569"/>
      <c r="DH7" s="569"/>
      <c r="DI7" s="569"/>
      <c r="DJ7" s="569"/>
      <c r="DK7" s="569"/>
      <c r="DL7" s="569"/>
      <c r="DM7" s="569"/>
      <c r="DN7" s="569"/>
      <c r="DO7" s="569"/>
      <c r="DP7" s="569"/>
      <c r="DQ7" s="569"/>
      <c r="DR7" s="569"/>
      <c r="DS7" s="569"/>
      <c r="DT7" s="569"/>
      <c r="DU7" s="569"/>
      <c r="DV7" s="569"/>
      <c r="DW7" s="569"/>
      <c r="DX7" s="569"/>
      <c r="DY7" s="569"/>
      <c r="DZ7" s="569"/>
      <c r="EA7" s="569"/>
      <c r="EB7" s="569"/>
      <c r="EC7" s="569"/>
      <c r="ED7" s="569"/>
      <c r="EE7" s="569"/>
      <c r="EF7" s="569"/>
      <c r="EG7" s="569"/>
      <c r="EH7" s="569"/>
      <c r="EI7" s="569"/>
      <c r="EJ7" s="569"/>
      <c r="EK7" s="569"/>
      <c r="EL7" s="569"/>
      <c r="EM7" s="569"/>
      <c r="EN7" s="569"/>
      <c r="EO7" s="569"/>
      <c r="EP7" s="569"/>
      <c r="EQ7" s="569"/>
      <c r="ER7" s="569"/>
      <c r="ES7" s="569"/>
      <c r="ET7" s="569"/>
      <c r="EU7" s="569"/>
      <c r="EV7" s="569"/>
      <c r="EW7" s="569"/>
      <c r="EX7" s="569"/>
      <c r="EY7" s="569"/>
      <c r="EZ7" s="569"/>
      <c r="FA7" s="569"/>
      <c r="FB7" s="569"/>
      <c r="FC7" s="569"/>
      <c r="FD7" s="569"/>
      <c r="FE7" s="569"/>
      <c r="FF7" s="569"/>
      <c r="FG7" s="569"/>
      <c r="FH7" s="569"/>
      <c r="FI7" s="569"/>
      <c r="FJ7" s="569"/>
      <c r="FK7" s="569"/>
      <c r="FL7" s="569"/>
      <c r="FM7" s="569"/>
      <c r="FN7" s="569"/>
      <c r="FO7" s="569"/>
      <c r="FP7" s="569"/>
      <c r="FQ7" s="569"/>
      <c r="FR7" s="569"/>
      <c r="FS7" s="569"/>
      <c r="FT7" s="569"/>
      <c r="FU7" s="569"/>
      <c r="FV7" s="569"/>
      <c r="FW7" s="569"/>
      <c r="FX7" s="569"/>
      <c r="FY7" s="569"/>
      <c r="FZ7" s="569"/>
      <c r="GA7" s="569"/>
      <c r="GB7" s="569"/>
      <c r="GC7" s="569"/>
      <c r="GD7" s="569"/>
      <c r="GE7" s="569"/>
      <c r="GF7" s="569"/>
      <c r="GG7" s="569"/>
      <c r="GH7" s="569"/>
      <c r="GI7" s="569"/>
      <c r="GJ7" s="569"/>
      <c r="GK7" s="569"/>
      <c r="GL7" s="569"/>
      <c r="GM7" s="569"/>
      <c r="GN7" s="569"/>
      <c r="GO7" s="569"/>
      <c r="GP7" s="569"/>
      <c r="GQ7" s="569"/>
      <c r="GR7" s="569"/>
      <c r="GS7" s="569"/>
      <c r="GT7" s="569"/>
      <c r="GU7" s="569"/>
      <c r="GV7" s="569"/>
      <c r="GW7" s="569"/>
      <c r="GX7" s="569"/>
      <c r="GY7" s="569"/>
      <c r="GZ7" s="569"/>
      <c r="HA7" s="569"/>
      <c r="HB7" s="569"/>
      <c r="HC7" s="569"/>
      <c r="HD7" s="569"/>
      <c r="HE7" s="569"/>
      <c r="HF7" s="569"/>
      <c r="HG7" s="569"/>
      <c r="HH7" s="569"/>
      <c r="HI7" s="569"/>
      <c r="HJ7" s="569"/>
      <c r="HK7" s="569"/>
      <c r="HL7" s="569"/>
      <c r="HM7" s="569"/>
      <c r="HN7" s="569"/>
      <c r="HO7" s="569"/>
      <c r="HP7" s="569"/>
      <c r="HQ7" s="569"/>
      <c r="HR7" s="569"/>
      <c r="HS7" s="569"/>
      <c r="HT7" s="569"/>
      <c r="HU7" s="569"/>
      <c r="HV7" s="569"/>
      <c r="HW7" s="569"/>
      <c r="HX7" s="569"/>
      <c r="HY7" s="569"/>
      <c r="HZ7" s="569"/>
      <c r="IA7" s="569"/>
      <c r="IB7" s="569"/>
      <c r="IC7" s="569"/>
      <c r="ID7" s="569"/>
      <c r="IE7" s="569"/>
      <c r="IF7" s="569"/>
      <c r="IG7" s="569"/>
      <c r="IH7" s="569"/>
      <c r="II7" s="569"/>
      <c r="IJ7" s="569"/>
      <c r="IK7" s="569"/>
      <c r="IL7" s="569"/>
      <c r="IM7" s="569"/>
      <c r="IN7" s="569"/>
      <c r="IO7" s="569"/>
      <c r="IP7" s="569"/>
      <c r="IQ7" s="569"/>
      <c r="IR7" s="569"/>
    </row>
    <row r="8" spans="1:252" s="238" customFormat="1" ht="39.75" customHeight="1">
      <c r="A8" s="381">
        <v>2017</v>
      </c>
      <c r="B8" s="573">
        <v>69</v>
      </c>
      <c r="C8" s="573">
        <v>37</v>
      </c>
      <c r="D8" s="573">
        <v>18</v>
      </c>
      <c r="E8" s="573">
        <v>13</v>
      </c>
      <c r="F8" s="573">
        <v>1</v>
      </c>
      <c r="G8" s="573">
        <v>0</v>
      </c>
      <c r="H8" s="573">
        <v>0</v>
      </c>
      <c r="I8" s="382">
        <v>2017</v>
      </c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569"/>
      <c r="AW8" s="569"/>
      <c r="AX8" s="569"/>
      <c r="AY8" s="569"/>
      <c r="AZ8" s="569"/>
      <c r="BA8" s="569"/>
      <c r="BB8" s="569"/>
      <c r="BC8" s="569"/>
      <c r="BD8" s="569"/>
      <c r="BE8" s="569"/>
      <c r="BF8" s="569"/>
      <c r="BG8" s="569"/>
      <c r="BH8" s="569"/>
      <c r="BI8" s="569"/>
      <c r="BJ8" s="569"/>
      <c r="BK8" s="569"/>
      <c r="BL8" s="569"/>
      <c r="BM8" s="569"/>
      <c r="BN8" s="569"/>
      <c r="BO8" s="569"/>
      <c r="BP8" s="569"/>
      <c r="BQ8" s="569"/>
      <c r="BR8" s="569"/>
      <c r="BS8" s="569"/>
      <c r="BT8" s="569"/>
      <c r="BU8" s="569"/>
      <c r="BV8" s="569"/>
      <c r="BW8" s="569"/>
      <c r="BX8" s="569"/>
      <c r="BY8" s="569"/>
      <c r="BZ8" s="569"/>
      <c r="CA8" s="569"/>
      <c r="CB8" s="569"/>
      <c r="CC8" s="569"/>
      <c r="CD8" s="569"/>
      <c r="CE8" s="569"/>
      <c r="CF8" s="569"/>
      <c r="CG8" s="569"/>
      <c r="CH8" s="569"/>
      <c r="CI8" s="569"/>
      <c r="CJ8" s="569"/>
      <c r="CK8" s="569"/>
      <c r="CL8" s="569"/>
      <c r="CM8" s="569"/>
      <c r="CN8" s="569"/>
      <c r="CO8" s="569"/>
      <c r="CP8" s="569"/>
      <c r="CQ8" s="569"/>
      <c r="CR8" s="569"/>
      <c r="CS8" s="569"/>
      <c r="CT8" s="569"/>
      <c r="CU8" s="569"/>
      <c r="CV8" s="569"/>
      <c r="CW8" s="569"/>
      <c r="CX8" s="569"/>
      <c r="CY8" s="569"/>
      <c r="CZ8" s="569"/>
      <c r="DA8" s="569"/>
      <c r="DB8" s="569"/>
      <c r="DC8" s="569"/>
      <c r="DD8" s="569"/>
      <c r="DE8" s="569"/>
      <c r="DF8" s="569"/>
      <c r="DG8" s="569"/>
      <c r="DH8" s="569"/>
      <c r="DI8" s="569"/>
      <c r="DJ8" s="569"/>
      <c r="DK8" s="569"/>
      <c r="DL8" s="569"/>
      <c r="DM8" s="569"/>
      <c r="DN8" s="569"/>
      <c r="DO8" s="569"/>
      <c r="DP8" s="569"/>
      <c r="DQ8" s="569"/>
      <c r="DR8" s="569"/>
      <c r="DS8" s="569"/>
      <c r="DT8" s="569"/>
      <c r="DU8" s="569"/>
      <c r="DV8" s="569"/>
      <c r="DW8" s="569"/>
      <c r="DX8" s="569"/>
      <c r="DY8" s="569"/>
      <c r="DZ8" s="569"/>
      <c r="EA8" s="569"/>
      <c r="EB8" s="569"/>
      <c r="EC8" s="569"/>
      <c r="ED8" s="569"/>
      <c r="EE8" s="569"/>
      <c r="EF8" s="569"/>
      <c r="EG8" s="569"/>
      <c r="EH8" s="569"/>
      <c r="EI8" s="569"/>
      <c r="EJ8" s="569"/>
      <c r="EK8" s="569"/>
      <c r="EL8" s="569"/>
      <c r="EM8" s="569"/>
      <c r="EN8" s="569"/>
      <c r="EO8" s="569"/>
      <c r="EP8" s="569"/>
      <c r="EQ8" s="569"/>
      <c r="ER8" s="569"/>
      <c r="ES8" s="569"/>
      <c r="ET8" s="569"/>
      <c r="EU8" s="569"/>
      <c r="EV8" s="569"/>
      <c r="EW8" s="569"/>
      <c r="EX8" s="569"/>
      <c r="EY8" s="569"/>
      <c r="EZ8" s="569"/>
      <c r="FA8" s="569"/>
      <c r="FB8" s="569"/>
      <c r="FC8" s="569"/>
      <c r="FD8" s="569"/>
      <c r="FE8" s="569"/>
      <c r="FF8" s="569"/>
      <c r="FG8" s="569"/>
      <c r="FH8" s="569"/>
      <c r="FI8" s="569"/>
      <c r="FJ8" s="569"/>
      <c r="FK8" s="569"/>
      <c r="FL8" s="569"/>
      <c r="FM8" s="569"/>
      <c r="FN8" s="569"/>
      <c r="FO8" s="569"/>
      <c r="FP8" s="569"/>
      <c r="FQ8" s="569"/>
      <c r="FR8" s="569"/>
      <c r="FS8" s="569"/>
      <c r="FT8" s="569"/>
      <c r="FU8" s="569"/>
      <c r="FV8" s="569"/>
      <c r="FW8" s="569"/>
      <c r="FX8" s="569"/>
      <c r="FY8" s="569"/>
      <c r="FZ8" s="569"/>
      <c r="GA8" s="569"/>
      <c r="GB8" s="569"/>
      <c r="GC8" s="569"/>
      <c r="GD8" s="569"/>
      <c r="GE8" s="569"/>
      <c r="GF8" s="569"/>
      <c r="GG8" s="569"/>
      <c r="GH8" s="569"/>
      <c r="GI8" s="569"/>
      <c r="GJ8" s="569"/>
      <c r="GK8" s="569"/>
      <c r="GL8" s="569"/>
      <c r="GM8" s="569"/>
      <c r="GN8" s="569"/>
      <c r="GO8" s="569"/>
      <c r="GP8" s="569"/>
      <c r="GQ8" s="569"/>
      <c r="GR8" s="569"/>
      <c r="GS8" s="569"/>
      <c r="GT8" s="569"/>
      <c r="GU8" s="569"/>
      <c r="GV8" s="569"/>
      <c r="GW8" s="569"/>
      <c r="GX8" s="569"/>
      <c r="GY8" s="569"/>
      <c r="GZ8" s="569"/>
      <c r="HA8" s="569"/>
      <c r="HB8" s="569"/>
      <c r="HC8" s="569"/>
      <c r="HD8" s="569"/>
      <c r="HE8" s="569"/>
      <c r="HF8" s="569"/>
      <c r="HG8" s="569"/>
      <c r="HH8" s="569"/>
      <c r="HI8" s="569"/>
      <c r="HJ8" s="569"/>
      <c r="HK8" s="569"/>
      <c r="HL8" s="569"/>
      <c r="HM8" s="569"/>
      <c r="HN8" s="569"/>
      <c r="HO8" s="569"/>
      <c r="HP8" s="569"/>
      <c r="HQ8" s="569"/>
      <c r="HR8" s="569"/>
      <c r="HS8" s="569"/>
      <c r="HT8" s="569"/>
      <c r="HU8" s="569"/>
      <c r="HV8" s="569"/>
      <c r="HW8" s="569"/>
      <c r="HX8" s="569"/>
      <c r="HY8" s="569"/>
      <c r="HZ8" s="569"/>
      <c r="IA8" s="569"/>
      <c r="IB8" s="569"/>
      <c r="IC8" s="569"/>
      <c r="ID8" s="569"/>
      <c r="IE8" s="569"/>
      <c r="IF8" s="569"/>
      <c r="IG8" s="569"/>
      <c r="IH8" s="569"/>
      <c r="II8" s="569"/>
      <c r="IJ8" s="569"/>
      <c r="IK8" s="569"/>
      <c r="IL8" s="569"/>
      <c r="IM8" s="569"/>
      <c r="IN8" s="569"/>
      <c r="IO8" s="569"/>
      <c r="IP8" s="569"/>
      <c r="IQ8" s="569"/>
      <c r="IR8" s="569"/>
    </row>
    <row r="9" spans="1:252" s="238" customFormat="1" ht="39.75" customHeight="1">
      <c r="A9" s="381">
        <v>2018</v>
      </c>
      <c r="B9" s="573">
        <v>76</v>
      </c>
      <c r="C9" s="573">
        <v>44</v>
      </c>
      <c r="D9" s="573">
        <v>18</v>
      </c>
      <c r="E9" s="573">
        <v>13</v>
      </c>
      <c r="F9" s="573">
        <v>1</v>
      </c>
      <c r="G9" s="573">
        <v>0</v>
      </c>
      <c r="H9" s="573">
        <v>0</v>
      </c>
      <c r="I9" s="382">
        <v>2018</v>
      </c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69"/>
      <c r="BU9" s="569"/>
      <c r="BV9" s="569"/>
      <c r="BW9" s="569"/>
      <c r="BX9" s="569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69"/>
      <c r="DK9" s="569"/>
      <c r="DL9" s="569"/>
      <c r="DM9" s="569"/>
      <c r="DN9" s="569"/>
      <c r="DO9" s="569"/>
      <c r="DP9" s="569"/>
      <c r="DQ9" s="569"/>
      <c r="DR9" s="569"/>
      <c r="DS9" s="569"/>
      <c r="DT9" s="569"/>
      <c r="DU9" s="569"/>
      <c r="DV9" s="569"/>
      <c r="DW9" s="569"/>
      <c r="DX9" s="569"/>
      <c r="DY9" s="569"/>
      <c r="DZ9" s="569"/>
      <c r="EA9" s="569"/>
      <c r="EB9" s="569"/>
      <c r="EC9" s="569"/>
      <c r="ED9" s="569"/>
      <c r="EE9" s="569"/>
      <c r="EF9" s="569"/>
      <c r="EG9" s="569"/>
      <c r="EH9" s="569"/>
      <c r="EI9" s="569"/>
      <c r="EJ9" s="569"/>
      <c r="EK9" s="569"/>
      <c r="EL9" s="569"/>
      <c r="EM9" s="569"/>
      <c r="EN9" s="569"/>
      <c r="EO9" s="569"/>
      <c r="EP9" s="569"/>
      <c r="EQ9" s="569"/>
      <c r="ER9" s="569"/>
      <c r="ES9" s="569"/>
      <c r="ET9" s="569"/>
      <c r="EU9" s="569"/>
      <c r="EV9" s="569"/>
      <c r="EW9" s="569"/>
      <c r="EX9" s="569"/>
      <c r="EY9" s="569"/>
      <c r="EZ9" s="569"/>
      <c r="FA9" s="569"/>
      <c r="FB9" s="569"/>
      <c r="FC9" s="569"/>
      <c r="FD9" s="569"/>
      <c r="FE9" s="569"/>
      <c r="FF9" s="569"/>
      <c r="FG9" s="569"/>
      <c r="FH9" s="569"/>
      <c r="FI9" s="569"/>
      <c r="FJ9" s="569"/>
      <c r="FK9" s="569"/>
      <c r="FL9" s="569"/>
      <c r="FM9" s="569"/>
      <c r="FN9" s="569"/>
      <c r="FO9" s="569"/>
      <c r="FP9" s="569"/>
      <c r="FQ9" s="569"/>
      <c r="FR9" s="569"/>
      <c r="FS9" s="569"/>
      <c r="FT9" s="569"/>
      <c r="FU9" s="569"/>
      <c r="FV9" s="569"/>
      <c r="FW9" s="569"/>
      <c r="FX9" s="569"/>
      <c r="FY9" s="569"/>
      <c r="FZ9" s="569"/>
      <c r="GA9" s="569"/>
      <c r="GB9" s="569"/>
      <c r="GC9" s="569"/>
      <c r="GD9" s="569"/>
      <c r="GE9" s="569"/>
      <c r="GF9" s="569"/>
      <c r="GG9" s="569"/>
      <c r="GH9" s="569"/>
      <c r="GI9" s="569"/>
      <c r="GJ9" s="569"/>
      <c r="GK9" s="569"/>
      <c r="GL9" s="569"/>
      <c r="GM9" s="569"/>
      <c r="GN9" s="569"/>
      <c r="GO9" s="569"/>
      <c r="GP9" s="569"/>
      <c r="GQ9" s="569"/>
      <c r="GR9" s="569"/>
      <c r="GS9" s="569"/>
      <c r="GT9" s="569"/>
      <c r="GU9" s="569"/>
      <c r="GV9" s="569"/>
      <c r="GW9" s="569"/>
      <c r="GX9" s="569"/>
      <c r="GY9" s="569"/>
      <c r="GZ9" s="569"/>
      <c r="HA9" s="569"/>
      <c r="HB9" s="569"/>
      <c r="HC9" s="569"/>
      <c r="HD9" s="569"/>
      <c r="HE9" s="569"/>
      <c r="HF9" s="569"/>
      <c r="HG9" s="569"/>
      <c r="HH9" s="569"/>
      <c r="HI9" s="569"/>
      <c r="HJ9" s="569"/>
      <c r="HK9" s="569"/>
      <c r="HL9" s="569"/>
      <c r="HM9" s="569"/>
      <c r="HN9" s="569"/>
      <c r="HO9" s="569"/>
      <c r="HP9" s="569"/>
      <c r="HQ9" s="569"/>
      <c r="HR9" s="569"/>
      <c r="HS9" s="569"/>
      <c r="HT9" s="569"/>
      <c r="HU9" s="569"/>
      <c r="HV9" s="569"/>
      <c r="HW9" s="569"/>
      <c r="HX9" s="569"/>
      <c r="HY9" s="569"/>
      <c r="HZ9" s="569"/>
      <c r="IA9" s="569"/>
      <c r="IB9" s="569"/>
      <c r="IC9" s="569"/>
      <c r="ID9" s="569"/>
      <c r="IE9" s="569"/>
      <c r="IF9" s="569"/>
      <c r="IG9" s="569"/>
      <c r="IH9" s="569"/>
      <c r="II9" s="569"/>
      <c r="IJ9" s="569"/>
      <c r="IK9" s="569"/>
      <c r="IL9" s="569"/>
      <c r="IM9" s="569"/>
      <c r="IN9" s="569"/>
      <c r="IO9" s="569"/>
      <c r="IP9" s="569"/>
      <c r="IQ9" s="569"/>
      <c r="IR9" s="569"/>
    </row>
    <row r="10" spans="1:252" s="238" customFormat="1" ht="39.75" customHeight="1">
      <c r="A10" s="381">
        <v>2019</v>
      </c>
      <c r="B10" s="573">
        <v>71</v>
      </c>
      <c r="C10" s="573">
        <v>40</v>
      </c>
      <c r="D10" s="573">
        <v>17</v>
      </c>
      <c r="E10" s="573">
        <v>13</v>
      </c>
      <c r="F10" s="573">
        <v>1</v>
      </c>
      <c r="G10" s="573">
        <v>0</v>
      </c>
      <c r="H10" s="573">
        <v>0</v>
      </c>
      <c r="I10" s="382">
        <v>2019</v>
      </c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69"/>
      <c r="AM10" s="569"/>
      <c r="AN10" s="569"/>
      <c r="AO10" s="569"/>
      <c r="AP10" s="569"/>
      <c r="AQ10" s="569"/>
      <c r="AR10" s="569"/>
      <c r="AS10" s="569"/>
      <c r="AT10" s="569"/>
      <c r="AU10" s="569"/>
      <c r="AV10" s="569"/>
      <c r="AW10" s="569"/>
      <c r="AX10" s="569"/>
      <c r="AY10" s="569"/>
      <c r="AZ10" s="569"/>
      <c r="BA10" s="569"/>
      <c r="BB10" s="569"/>
      <c r="BC10" s="569"/>
      <c r="BD10" s="569"/>
      <c r="BE10" s="569"/>
      <c r="BF10" s="569"/>
      <c r="BG10" s="569"/>
      <c r="BH10" s="569"/>
      <c r="BI10" s="569"/>
      <c r="BJ10" s="569"/>
      <c r="BK10" s="569"/>
      <c r="BL10" s="569"/>
      <c r="BM10" s="569"/>
      <c r="BN10" s="569"/>
      <c r="BO10" s="569"/>
      <c r="BP10" s="569"/>
      <c r="BQ10" s="569"/>
      <c r="BR10" s="569"/>
      <c r="BS10" s="569"/>
      <c r="BT10" s="569"/>
      <c r="BU10" s="569"/>
      <c r="BV10" s="569"/>
      <c r="BW10" s="569"/>
      <c r="BX10" s="569"/>
      <c r="BY10" s="569"/>
      <c r="BZ10" s="569"/>
      <c r="CA10" s="569"/>
      <c r="CB10" s="569"/>
      <c r="CC10" s="569"/>
      <c r="CD10" s="569"/>
      <c r="CE10" s="569"/>
      <c r="CF10" s="569"/>
      <c r="CG10" s="569"/>
      <c r="CH10" s="569"/>
      <c r="CI10" s="569"/>
      <c r="CJ10" s="569"/>
      <c r="CK10" s="569"/>
      <c r="CL10" s="569"/>
      <c r="CM10" s="569"/>
      <c r="CN10" s="569"/>
      <c r="CO10" s="569"/>
      <c r="CP10" s="569"/>
      <c r="CQ10" s="569"/>
      <c r="CR10" s="569"/>
      <c r="CS10" s="569"/>
      <c r="CT10" s="569"/>
      <c r="CU10" s="569"/>
      <c r="CV10" s="569"/>
      <c r="CW10" s="569"/>
      <c r="CX10" s="569"/>
      <c r="CY10" s="569"/>
      <c r="CZ10" s="569"/>
      <c r="DA10" s="569"/>
      <c r="DB10" s="569"/>
      <c r="DC10" s="569"/>
      <c r="DD10" s="569"/>
      <c r="DE10" s="569"/>
      <c r="DF10" s="569"/>
      <c r="DG10" s="569"/>
      <c r="DH10" s="569"/>
      <c r="DI10" s="569"/>
      <c r="DJ10" s="569"/>
      <c r="DK10" s="569"/>
      <c r="DL10" s="569"/>
      <c r="DM10" s="569"/>
      <c r="DN10" s="569"/>
      <c r="DO10" s="569"/>
      <c r="DP10" s="569"/>
      <c r="DQ10" s="569"/>
      <c r="DR10" s="569"/>
      <c r="DS10" s="569"/>
      <c r="DT10" s="569"/>
      <c r="DU10" s="569"/>
      <c r="DV10" s="569"/>
      <c r="DW10" s="569"/>
      <c r="DX10" s="569"/>
      <c r="DY10" s="569"/>
      <c r="DZ10" s="569"/>
      <c r="EA10" s="569"/>
      <c r="EB10" s="569"/>
      <c r="EC10" s="569"/>
      <c r="ED10" s="569"/>
      <c r="EE10" s="569"/>
      <c r="EF10" s="569"/>
      <c r="EG10" s="569"/>
      <c r="EH10" s="569"/>
      <c r="EI10" s="569"/>
      <c r="EJ10" s="569"/>
      <c r="EK10" s="569"/>
      <c r="EL10" s="569"/>
      <c r="EM10" s="569"/>
      <c r="EN10" s="569"/>
      <c r="EO10" s="569"/>
      <c r="EP10" s="569"/>
      <c r="EQ10" s="569"/>
      <c r="ER10" s="569"/>
      <c r="ES10" s="569"/>
      <c r="ET10" s="569"/>
      <c r="EU10" s="569"/>
      <c r="EV10" s="569"/>
      <c r="EW10" s="569"/>
      <c r="EX10" s="569"/>
      <c r="EY10" s="569"/>
      <c r="EZ10" s="569"/>
      <c r="FA10" s="569"/>
      <c r="FB10" s="569"/>
      <c r="FC10" s="569"/>
      <c r="FD10" s="569"/>
      <c r="FE10" s="569"/>
      <c r="FF10" s="569"/>
      <c r="FG10" s="569"/>
      <c r="FH10" s="569"/>
      <c r="FI10" s="569"/>
      <c r="FJ10" s="569"/>
      <c r="FK10" s="569"/>
      <c r="FL10" s="569"/>
      <c r="FM10" s="569"/>
      <c r="FN10" s="569"/>
      <c r="FO10" s="569"/>
      <c r="FP10" s="569"/>
      <c r="FQ10" s="569"/>
      <c r="FR10" s="569"/>
      <c r="FS10" s="569"/>
      <c r="FT10" s="569"/>
      <c r="FU10" s="569"/>
      <c r="FV10" s="569"/>
      <c r="FW10" s="569"/>
      <c r="FX10" s="569"/>
      <c r="FY10" s="569"/>
      <c r="FZ10" s="569"/>
      <c r="GA10" s="569"/>
      <c r="GB10" s="569"/>
      <c r="GC10" s="569"/>
      <c r="GD10" s="569"/>
      <c r="GE10" s="569"/>
      <c r="GF10" s="569"/>
      <c r="GG10" s="569"/>
      <c r="GH10" s="569"/>
      <c r="GI10" s="569"/>
      <c r="GJ10" s="569"/>
      <c r="GK10" s="569"/>
      <c r="GL10" s="569"/>
      <c r="GM10" s="569"/>
      <c r="GN10" s="569"/>
      <c r="GO10" s="569"/>
      <c r="GP10" s="569"/>
      <c r="GQ10" s="569"/>
      <c r="GR10" s="569"/>
      <c r="GS10" s="569"/>
      <c r="GT10" s="569"/>
      <c r="GU10" s="569"/>
      <c r="GV10" s="569"/>
      <c r="GW10" s="569"/>
      <c r="GX10" s="569"/>
      <c r="GY10" s="569"/>
      <c r="GZ10" s="569"/>
      <c r="HA10" s="569"/>
      <c r="HB10" s="569"/>
      <c r="HC10" s="569"/>
      <c r="HD10" s="569"/>
      <c r="HE10" s="569"/>
      <c r="HF10" s="569"/>
      <c r="HG10" s="569"/>
      <c r="HH10" s="569"/>
      <c r="HI10" s="569"/>
      <c r="HJ10" s="569"/>
      <c r="HK10" s="569"/>
      <c r="HL10" s="569"/>
      <c r="HM10" s="569"/>
      <c r="HN10" s="569"/>
      <c r="HO10" s="569"/>
      <c r="HP10" s="569"/>
      <c r="HQ10" s="569"/>
      <c r="HR10" s="569"/>
      <c r="HS10" s="569"/>
      <c r="HT10" s="569"/>
      <c r="HU10" s="569"/>
      <c r="HV10" s="569"/>
      <c r="HW10" s="569"/>
      <c r="HX10" s="569"/>
      <c r="HY10" s="569"/>
      <c r="HZ10" s="569"/>
      <c r="IA10" s="569"/>
      <c r="IB10" s="569"/>
      <c r="IC10" s="569"/>
      <c r="ID10" s="569"/>
      <c r="IE10" s="569"/>
      <c r="IF10" s="569"/>
      <c r="IG10" s="569"/>
      <c r="IH10" s="569"/>
      <c r="II10" s="569"/>
      <c r="IJ10" s="569"/>
      <c r="IK10" s="569"/>
      <c r="IL10" s="569"/>
      <c r="IM10" s="569"/>
      <c r="IN10" s="569"/>
      <c r="IO10" s="569"/>
      <c r="IP10" s="569"/>
      <c r="IQ10" s="569"/>
      <c r="IR10" s="569"/>
    </row>
    <row r="11" spans="1:256" s="283" customFormat="1" ht="39.75" customHeight="1">
      <c r="A11" s="383">
        <v>2020</v>
      </c>
      <c r="B11" s="574">
        <f>SUM(C11:H11)</f>
        <v>71</v>
      </c>
      <c r="C11" s="574">
        <v>42</v>
      </c>
      <c r="D11" s="574">
        <v>15</v>
      </c>
      <c r="E11" s="574">
        <v>13</v>
      </c>
      <c r="F11" s="574">
        <v>1</v>
      </c>
      <c r="G11" s="574">
        <v>0</v>
      </c>
      <c r="H11" s="574">
        <v>0</v>
      </c>
      <c r="I11" s="384">
        <v>2020</v>
      </c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  <c r="CV11" s="575"/>
      <c r="CW11" s="575"/>
      <c r="CX11" s="575"/>
      <c r="CY11" s="575"/>
      <c r="CZ11" s="575"/>
      <c r="DA11" s="575"/>
      <c r="DB11" s="575"/>
      <c r="DC11" s="575"/>
      <c r="DD11" s="575"/>
      <c r="DE11" s="575"/>
      <c r="DF11" s="575"/>
      <c r="DG11" s="575"/>
      <c r="DH11" s="575"/>
      <c r="DI11" s="575"/>
      <c r="DJ11" s="575"/>
      <c r="DK11" s="575"/>
      <c r="DL11" s="575"/>
      <c r="DM11" s="575"/>
      <c r="DN11" s="575"/>
      <c r="DO11" s="575"/>
      <c r="DP11" s="575"/>
      <c r="DQ11" s="575"/>
      <c r="DR11" s="575"/>
      <c r="DS11" s="575"/>
      <c r="DT11" s="575"/>
      <c r="DU11" s="575"/>
      <c r="DV11" s="575"/>
      <c r="DW11" s="575"/>
      <c r="DX11" s="575"/>
      <c r="DY11" s="575"/>
      <c r="DZ11" s="575"/>
      <c r="EA11" s="575"/>
      <c r="EB11" s="575"/>
      <c r="EC11" s="575"/>
      <c r="ED11" s="575"/>
      <c r="EE11" s="575"/>
      <c r="EF11" s="575"/>
      <c r="EG11" s="575"/>
      <c r="EH11" s="575"/>
      <c r="EI11" s="575"/>
      <c r="EJ11" s="575"/>
      <c r="EK11" s="575"/>
      <c r="EL11" s="575"/>
      <c r="EM11" s="575"/>
      <c r="EN11" s="575"/>
      <c r="EO11" s="575"/>
      <c r="EP11" s="575"/>
      <c r="EQ11" s="575"/>
      <c r="ER11" s="575"/>
      <c r="ES11" s="575"/>
      <c r="ET11" s="575"/>
      <c r="EU11" s="575"/>
      <c r="EV11" s="575"/>
      <c r="EW11" s="575"/>
      <c r="EX11" s="575"/>
      <c r="EY11" s="575"/>
      <c r="EZ11" s="575"/>
      <c r="FA11" s="575"/>
      <c r="FB11" s="575"/>
      <c r="FC11" s="575"/>
      <c r="FD11" s="575"/>
      <c r="FE11" s="575"/>
      <c r="FF11" s="575"/>
      <c r="FG11" s="575"/>
      <c r="FH11" s="575"/>
      <c r="FI11" s="575"/>
      <c r="FJ11" s="575"/>
      <c r="FK11" s="575"/>
      <c r="FL11" s="575"/>
      <c r="FM11" s="575"/>
      <c r="FN11" s="575"/>
      <c r="FO11" s="575"/>
      <c r="FP11" s="575"/>
      <c r="FQ11" s="575"/>
      <c r="FR11" s="575"/>
      <c r="FS11" s="575"/>
      <c r="FT11" s="575"/>
      <c r="FU11" s="575"/>
      <c r="FV11" s="575"/>
      <c r="FW11" s="575"/>
      <c r="FX11" s="575"/>
      <c r="FY11" s="575"/>
      <c r="FZ11" s="575"/>
      <c r="GA11" s="575"/>
      <c r="GB11" s="575"/>
      <c r="GC11" s="575"/>
      <c r="GD11" s="575"/>
      <c r="GE11" s="575"/>
      <c r="GF11" s="575"/>
      <c r="GG11" s="575"/>
      <c r="GH11" s="575"/>
      <c r="GI11" s="575"/>
      <c r="GJ11" s="575"/>
      <c r="GK11" s="575"/>
      <c r="GL11" s="575"/>
      <c r="GM11" s="575"/>
      <c r="GN11" s="575"/>
      <c r="GO11" s="575"/>
      <c r="GP11" s="575"/>
      <c r="GQ11" s="575"/>
      <c r="GR11" s="575"/>
      <c r="GS11" s="575"/>
      <c r="GT11" s="575"/>
      <c r="GU11" s="575"/>
      <c r="GV11" s="575"/>
      <c r="GW11" s="575"/>
      <c r="GX11" s="575"/>
      <c r="GY11" s="575"/>
      <c r="GZ11" s="575"/>
      <c r="HA11" s="575"/>
      <c r="HB11" s="575"/>
      <c r="HC11" s="575"/>
      <c r="HD11" s="575"/>
      <c r="HE11" s="575"/>
      <c r="HF11" s="575"/>
      <c r="HG11" s="575"/>
      <c r="HH11" s="575"/>
      <c r="HI11" s="575"/>
      <c r="HJ11" s="575"/>
      <c r="HK11" s="575"/>
      <c r="HL11" s="575"/>
      <c r="HM11" s="575"/>
      <c r="HN11" s="575"/>
      <c r="HO11" s="575"/>
      <c r="HP11" s="575"/>
      <c r="HQ11" s="575"/>
      <c r="HR11" s="575"/>
      <c r="HS11" s="575"/>
      <c r="HT11" s="575"/>
      <c r="HU11" s="575"/>
      <c r="HV11" s="575"/>
      <c r="HW11" s="575"/>
      <c r="HX11" s="575"/>
      <c r="HY11" s="575"/>
      <c r="HZ11" s="575"/>
      <c r="IA11" s="575"/>
      <c r="IB11" s="575"/>
      <c r="IC11" s="575"/>
      <c r="ID11" s="575"/>
      <c r="IE11" s="575"/>
      <c r="IF11" s="575"/>
      <c r="IG11" s="575"/>
      <c r="IH11" s="575"/>
      <c r="II11" s="575"/>
      <c r="IJ11" s="575"/>
      <c r="IK11" s="575"/>
      <c r="IL11" s="575"/>
      <c r="IM11" s="575"/>
      <c r="IN11" s="575"/>
      <c r="IO11" s="575"/>
      <c r="IP11" s="575"/>
      <c r="IQ11" s="575"/>
      <c r="IR11" s="575"/>
      <c r="IS11" s="576"/>
      <c r="IT11" s="576"/>
      <c r="IU11" s="576"/>
      <c r="IV11" s="576"/>
    </row>
    <row r="12" spans="1:8" s="581" customFormat="1" ht="0.75" customHeight="1" thickBot="1">
      <c r="A12" s="577"/>
      <c r="B12" s="578"/>
      <c r="C12" s="579"/>
      <c r="D12" s="578"/>
      <c r="E12" s="578"/>
      <c r="F12" s="580"/>
      <c r="G12" s="579"/>
      <c r="H12" s="578"/>
    </row>
    <row r="13" spans="1:9" s="581" customFormat="1" ht="3.75" customHeight="1">
      <c r="A13" s="582"/>
      <c r="C13" s="583"/>
      <c r="F13" s="584"/>
      <c r="G13" s="583"/>
      <c r="I13" s="585"/>
    </row>
    <row r="14" spans="1:7" s="73" customFormat="1" ht="12" customHeight="1">
      <c r="A14" s="590" t="s">
        <v>438</v>
      </c>
      <c r="E14" s="689" t="s">
        <v>439</v>
      </c>
      <c r="F14" s="689"/>
      <c r="G14" s="689"/>
    </row>
    <row r="15" spans="1:8" s="581" customFormat="1" ht="17.25" customHeight="1">
      <c r="A15" s="582"/>
      <c r="G15" s="583"/>
      <c r="H15" s="582"/>
    </row>
    <row r="16" spans="1:8" ht="12.75" customHeight="1">
      <c r="A16" s="586"/>
      <c r="B16" s="587"/>
      <c r="G16" s="588"/>
      <c r="H16" s="586"/>
    </row>
    <row r="17" spans="1:8" ht="9.75" customHeight="1">
      <c r="A17" s="586"/>
      <c r="B17" s="587"/>
      <c r="H17" s="586"/>
    </row>
    <row r="18" spans="1:8" ht="15.75">
      <c r="A18" s="586"/>
      <c r="B18" s="587"/>
      <c r="H18" s="586"/>
    </row>
    <row r="19" spans="1:8" ht="15.75">
      <c r="A19" s="586"/>
      <c r="B19" s="587"/>
      <c r="H19" s="586"/>
    </row>
    <row r="20" spans="1:8" ht="15.75">
      <c r="A20" s="586"/>
      <c r="B20" s="587"/>
      <c r="H20" s="586"/>
    </row>
    <row r="21" spans="1:8" ht="15.75">
      <c r="A21" s="586"/>
      <c r="B21" s="587"/>
      <c r="H21" s="586"/>
    </row>
    <row r="22" spans="1:8" ht="15.75">
      <c r="A22" s="586"/>
      <c r="B22" s="587"/>
      <c r="H22" s="586"/>
    </row>
    <row r="23" spans="1:8" ht="15.75">
      <c r="A23" s="586"/>
      <c r="H23" s="586"/>
    </row>
    <row r="24" spans="1:8" ht="15.75">
      <c r="A24" s="586"/>
      <c r="H24" s="586"/>
    </row>
    <row r="25" spans="1:8" ht="15.75">
      <c r="A25" s="586"/>
      <c r="H25" s="586"/>
    </row>
    <row r="26" spans="1:8" ht="15.75">
      <c r="A26" s="586"/>
      <c r="H26" s="586"/>
    </row>
    <row r="27" spans="1:8" ht="15.75">
      <c r="A27" s="586"/>
      <c r="H27" s="586"/>
    </row>
    <row r="28" spans="1:8" ht="15.75">
      <c r="A28" s="586"/>
      <c r="H28" s="586"/>
    </row>
    <row r="29" spans="1:8" ht="15.75">
      <c r="A29" s="586"/>
      <c r="H29" s="586"/>
    </row>
    <row r="30" spans="1:8" ht="15.75">
      <c r="A30" s="586"/>
      <c r="H30" s="586"/>
    </row>
    <row r="31" spans="1:8" ht="15.75">
      <c r="A31" s="586"/>
      <c r="H31" s="586"/>
    </row>
    <row r="32" spans="1:8" ht="15.75">
      <c r="A32" s="587"/>
      <c r="H32" s="587"/>
    </row>
  </sheetData>
  <sheetProtection/>
  <mergeCells count="3">
    <mergeCell ref="A5:A6"/>
    <mergeCell ref="I5:I6"/>
    <mergeCell ref="E14:G14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E4" sqref="E4"/>
    </sheetView>
  </sheetViews>
  <sheetFormatPr defaultColWidth="7.99609375" defaultRowHeight="13.5"/>
  <cols>
    <col min="1" max="1" width="9.77734375" style="70" customWidth="1"/>
    <col min="2" max="4" width="18.77734375" style="71" customWidth="1"/>
    <col min="5" max="8" width="12.77734375" style="71" customWidth="1"/>
    <col min="9" max="9" width="9.77734375" style="70" customWidth="1"/>
    <col min="10" max="10" width="0.55078125" style="72" customWidth="1"/>
    <col min="11" max="11" width="0.78125" style="72" customWidth="1"/>
    <col min="12" max="16384" width="7.99609375" style="72" customWidth="1"/>
  </cols>
  <sheetData>
    <row r="1" spans="1:9" s="533" customFormat="1" ht="12" customHeight="1">
      <c r="A1" s="493" t="s">
        <v>312</v>
      </c>
      <c r="B1" s="531"/>
      <c r="C1" s="531"/>
      <c r="D1" s="531"/>
      <c r="E1" s="531"/>
      <c r="F1" s="531"/>
      <c r="G1" s="531"/>
      <c r="H1" s="531"/>
      <c r="I1" s="532" t="s">
        <v>349</v>
      </c>
    </row>
    <row r="2" spans="1:9" s="62" customFormat="1" ht="12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10" s="132" customFormat="1" ht="22.5">
      <c r="A3" s="690" t="s">
        <v>493</v>
      </c>
      <c r="B3" s="690"/>
      <c r="C3" s="690"/>
      <c r="D3" s="690"/>
      <c r="E3" s="691" t="s">
        <v>494</v>
      </c>
      <c r="F3" s="691"/>
      <c r="G3" s="691"/>
      <c r="H3" s="691"/>
      <c r="I3" s="691"/>
      <c r="J3" s="131"/>
    </row>
    <row r="4" spans="1:10" s="65" customFormat="1" ht="12" customHeight="1">
      <c r="A4" s="63"/>
      <c r="B4" s="64"/>
      <c r="C4" s="64"/>
      <c r="D4" s="64"/>
      <c r="F4" s="64"/>
      <c r="G4" s="64"/>
      <c r="H4" s="64"/>
      <c r="I4" s="63"/>
      <c r="J4" s="66"/>
    </row>
    <row r="5" spans="1:9" s="530" customFormat="1" ht="12" customHeight="1" thickBot="1">
      <c r="A5" s="530" t="s">
        <v>350</v>
      </c>
      <c r="B5" s="534"/>
      <c r="C5" s="534"/>
      <c r="D5" s="534"/>
      <c r="E5" s="534"/>
      <c r="F5" s="534"/>
      <c r="G5" s="534"/>
      <c r="H5" s="534"/>
      <c r="I5" s="535" t="s">
        <v>351</v>
      </c>
    </row>
    <row r="6" spans="1:9" s="284" customFormat="1" ht="15" customHeight="1">
      <c r="A6" s="696" t="s">
        <v>238</v>
      </c>
      <c r="B6" s="700" t="s">
        <v>353</v>
      </c>
      <c r="C6" s="702" t="s">
        <v>354</v>
      </c>
      <c r="D6" s="536"/>
      <c r="E6" s="538" t="s">
        <v>356</v>
      </c>
      <c r="F6" s="539" t="s">
        <v>358</v>
      </c>
      <c r="G6" s="385" t="s">
        <v>239</v>
      </c>
      <c r="H6" s="385" t="s">
        <v>240</v>
      </c>
      <c r="I6" s="692" t="s">
        <v>21</v>
      </c>
    </row>
    <row r="7" spans="1:9" s="284" customFormat="1" ht="15" customHeight="1">
      <c r="A7" s="697"/>
      <c r="B7" s="701"/>
      <c r="C7" s="701"/>
      <c r="D7" s="537" t="s">
        <v>355</v>
      </c>
      <c r="E7" s="489" t="s">
        <v>357</v>
      </c>
      <c r="F7" s="386" t="s">
        <v>242</v>
      </c>
      <c r="G7" s="386" t="s">
        <v>243</v>
      </c>
      <c r="H7" s="386" t="s">
        <v>244</v>
      </c>
      <c r="I7" s="693"/>
    </row>
    <row r="8" spans="1:9" s="284" customFormat="1" ht="15" customHeight="1">
      <c r="A8" s="698"/>
      <c r="B8" s="701" t="s">
        <v>22</v>
      </c>
      <c r="C8" s="703" t="s">
        <v>352</v>
      </c>
      <c r="D8" s="386" t="s">
        <v>241</v>
      </c>
      <c r="E8" s="489" t="s">
        <v>450</v>
      </c>
      <c r="F8" s="386" t="s">
        <v>152</v>
      </c>
      <c r="G8" s="386" t="s">
        <v>359</v>
      </c>
      <c r="H8" s="386" t="s">
        <v>153</v>
      </c>
      <c r="I8" s="694"/>
    </row>
    <row r="9" spans="1:9" s="284" customFormat="1" ht="15" customHeight="1">
      <c r="A9" s="699"/>
      <c r="B9" s="704"/>
      <c r="C9" s="704"/>
      <c r="D9" s="387" t="s">
        <v>449</v>
      </c>
      <c r="E9" s="490" t="s">
        <v>154</v>
      </c>
      <c r="F9" s="387" t="s">
        <v>155</v>
      </c>
      <c r="G9" s="387" t="s">
        <v>360</v>
      </c>
      <c r="H9" s="387" t="s">
        <v>156</v>
      </c>
      <c r="I9" s="695"/>
    </row>
    <row r="10" spans="1:9" s="284" customFormat="1" ht="21" customHeight="1">
      <c r="A10" s="381">
        <v>2016</v>
      </c>
      <c r="B10" s="388">
        <v>106501</v>
      </c>
      <c r="C10" s="388">
        <v>85520</v>
      </c>
      <c r="D10" s="389">
        <v>80.29971549562916</v>
      </c>
      <c r="E10" s="388">
        <v>28800</v>
      </c>
      <c r="F10" s="388">
        <v>32600.58</v>
      </c>
      <c r="G10" s="390">
        <v>381.204162768943</v>
      </c>
      <c r="H10" s="388">
        <v>18605</v>
      </c>
      <c r="I10" s="382">
        <v>2016</v>
      </c>
    </row>
    <row r="11" spans="1:9" s="284" customFormat="1" ht="21" customHeight="1">
      <c r="A11" s="381">
        <v>2017</v>
      </c>
      <c r="B11" s="388">
        <v>105843</v>
      </c>
      <c r="C11" s="388">
        <v>87130</v>
      </c>
      <c r="D11" s="389">
        <v>82.32004005933317</v>
      </c>
      <c r="E11" s="388">
        <v>28800</v>
      </c>
      <c r="F11" s="388">
        <v>36789</v>
      </c>
      <c r="G11" s="390">
        <v>422.23114885802823</v>
      </c>
      <c r="H11" s="388">
        <v>19325</v>
      </c>
      <c r="I11" s="382">
        <v>2017</v>
      </c>
    </row>
    <row r="12" spans="1:9" s="284" customFormat="1" ht="21" customHeight="1">
      <c r="A12" s="381">
        <v>2018</v>
      </c>
      <c r="B12" s="388">
        <v>104881</v>
      </c>
      <c r="C12" s="388">
        <v>88194</v>
      </c>
      <c r="D12" s="389">
        <v>84.08958724649841</v>
      </c>
      <c r="E12" s="388">
        <v>28800</v>
      </c>
      <c r="F12" s="388">
        <v>41484</v>
      </c>
      <c r="G12" s="390">
        <v>470.3721341587863</v>
      </c>
      <c r="H12" s="388">
        <v>19569</v>
      </c>
      <c r="I12" s="382">
        <v>2018</v>
      </c>
    </row>
    <row r="13" spans="1:9" s="284" customFormat="1" ht="21" customHeight="1">
      <c r="A13" s="381">
        <v>2019</v>
      </c>
      <c r="B13" s="388">
        <v>104469</v>
      </c>
      <c r="C13" s="388">
        <v>90005</v>
      </c>
      <c r="D13" s="389">
        <v>86.15474446965128</v>
      </c>
      <c r="E13" s="388">
        <v>46130</v>
      </c>
      <c r="F13" s="388">
        <v>45058</v>
      </c>
      <c r="G13" s="390">
        <v>500</v>
      </c>
      <c r="H13" s="388">
        <v>20456</v>
      </c>
      <c r="I13" s="382">
        <v>2019</v>
      </c>
    </row>
    <row r="14" spans="1:9" s="284" customFormat="1" ht="21" customHeight="1">
      <c r="A14" s="383">
        <v>2020</v>
      </c>
      <c r="B14" s="391">
        <v>103088</v>
      </c>
      <c r="C14" s="391">
        <v>92056</v>
      </c>
      <c r="D14" s="392">
        <f>(C14/B14)*100</f>
        <v>89.29846344870403</v>
      </c>
      <c r="E14" s="391">
        <v>35300</v>
      </c>
      <c r="F14" s="391">
        <v>41450</v>
      </c>
      <c r="G14" s="393">
        <f>(F14/C14)*1000</f>
        <v>450.2694012340315</v>
      </c>
      <c r="H14" s="391">
        <v>21531</v>
      </c>
      <c r="I14" s="384">
        <v>2020</v>
      </c>
    </row>
    <row r="15" spans="1:9" s="133" customFormat="1" ht="3.75" customHeight="1" thickBot="1">
      <c r="A15" s="199"/>
      <c r="B15" s="200"/>
      <c r="C15" s="200"/>
      <c r="D15" s="200"/>
      <c r="E15" s="200"/>
      <c r="F15" s="201"/>
      <c r="G15" s="200"/>
      <c r="H15" s="200"/>
      <c r="I15" s="202"/>
    </row>
    <row r="16" spans="2:8" s="133" customFormat="1" ht="1.5" customHeight="1">
      <c r="B16" s="134"/>
      <c r="C16" s="134"/>
      <c r="D16" s="134"/>
      <c r="E16" s="134"/>
      <c r="F16" s="135"/>
      <c r="G16" s="134"/>
      <c r="H16" s="134"/>
    </row>
    <row r="17" spans="1:9" s="62" customFormat="1" ht="12" customHeight="1">
      <c r="A17" s="59" t="s">
        <v>163</v>
      </c>
      <c r="B17" s="60"/>
      <c r="C17" s="60"/>
      <c r="D17" s="60"/>
      <c r="E17" s="29" t="s">
        <v>151</v>
      </c>
      <c r="G17" s="29"/>
      <c r="H17" s="29"/>
      <c r="I17" s="29"/>
    </row>
    <row r="18" spans="1:9" s="133" customFormat="1" ht="16.5" customHeight="1">
      <c r="A18" s="136"/>
      <c r="B18" s="137"/>
      <c r="C18" s="137"/>
      <c r="D18" s="137"/>
      <c r="E18" s="137"/>
      <c r="F18" s="137"/>
      <c r="G18" s="137"/>
      <c r="H18" s="137"/>
      <c r="I18" s="136"/>
    </row>
    <row r="19" spans="1:9" s="133" customFormat="1" ht="16.5" customHeight="1">
      <c r="A19" s="136"/>
      <c r="B19" s="137"/>
      <c r="C19" s="137"/>
      <c r="D19" s="137"/>
      <c r="E19" s="137"/>
      <c r="F19" s="137"/>
      <c r="G19" s="137"/>
      <c r="H19" s="137"/>
      <c r="I19" s="136"/>
    </row>
    <row r="20" spans="1:9" s="69" customFormat="1" ht="16.5" customHeight="1">
      <c r="A20" s="67"/>
      <c r="B20" s="68"/>
      <c r="C20" s="68"/>
      <c r="D20" s="68"/>
      <c r="E20" s="68"/>
      <c r="F20" s="68"/>
      <c r="G20" s="68"/>
      <c r="H20" s="68"/>
      <c r="I20" s="67"/>
    </row>
    <row r="21" spans="1:9" s="69" customFormat="1" ht="16.5" customHeight="1">
      <c r="A21" s="67"/>
      <c r="B21" s="68"/>
      <c r="C21" s="68"/>
      <c r="D21" s="68"/>
      <c r="E21" s="68"/>
      <c r="F21" s="68"/>
      <c r="G21" s="68"/>
      <c r="H21" s="68"/>
      <c r="I21" s="67"/>
    </row>
    <row r="22" ht="16.5" customHeight="1"/>
    <row r="23" ht="16.5" customHeight="1"/>
    <row r="24" ht="16.5" customHeight="1"/>
    <row r="25" ht="16.5" customHeight="1"/>
  </sheetData>
  <sheetProtection/>
  <mergeCells count="8">
    <mergeCell ref="A3:D3"/>
    <mergeCell ref="E3:I3"/>
    <mergeCell ref="I6:I9"/>
    <mergeCell ref="A6:A9"/>
    <mergeCell ref="B6:B7"/>
    <mergeCell ref="C6:C7"/>
    <mergeCell ref="C8:C9"/>
    <mergeCell ref="B8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"/>
  <sheetViews>
    <sheetView view="pageBreakPreview" zoomScaleNormal="85" zoomScaleSheetLayoutView="100" zoomScalePageLayoutView="0" workbookViewId="0" topLeftCell="K1">
      <selection activeCell="AB23" sqref="AB23"/>
    </sheetView>
  </sheetViews>
  <sheetFormatPr defaultColWidth="8.88671875" defaultRowHeight="13.5"/>
  <cols>
    <col min="1" max="1" width="7.77734375" style="150" customWidth="1"/>
    <col min="2" max="3" width="7.77734375" style="151" customWidth="1"/>
    <col min="4" max="4" width="9.21484375" style="151" customWidth="1"/>
    <col min="5" max="5" width="8.88671875" style="151" customWidth="1"/>
    <col min="6" max="9" width="7.77734375" style="151" customWidth="1"/>
    <col min="10" max="10" width="9.10546875" style="151" customWidth="1"/>
    <col min="11" max="11" width="8.99609375" style="151" customWidth="1"/>
    <col min="12" max="15" width="7.77734375" style="151" customWidth="1"/>
    <col min="16" max="16" width="7.77734375" style="150" customWidth="1"/>
    <col min="17" max="17" width="7.77734375" style="151" customWidth="1"/>
    <col min="18" max="18" width="8.88671875" style="151" customWidth="1"/>
    <col min="19" max="19" width="9.3359375" style="151" customWidth="1"/>
    <col min="20" max="23" width="7.77734375" style="151" customWidth="1"/>
    <col min="24" max="25" width="9.3359375" style="151" customWidth="1"/>
    <col min="26" max="33" width="7.77734375" style="151" customWidth="1"/>
    <col min="34" max="34" width="7.77734375" style="152" customWidth="1"/>
    <col min="35" max="35" width="7.77734375" style="150" customWidth="1"/>
    <col min="36" max="16384" width="8.88671875" style="152" customWidth="1"/>
  </cols>
  <sheetData>
    <row r="1" spans="1:35" s="550" customFormat="1" ht="12" customHeight="1">
      <c r="A1" s="548" t="s">
        <v>312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21" t="s">
        <v>342</v>
      </c>
      <c r="P1" s="548" t="s">
        <v>312</v>
      </c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I1" s="521" t="s">
        <v>342</v>
      </c>
    </row>
    <row r="2" spans="1:33" s="141" customFormat="1" ht="12" customHeight="1">
      <c r="A2" s="140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5" s="235" customFormat="1" ht="24" customHeight="1">
      <c r="A3" s="728" t="s">
        <v>495</v>
      </c>
      <c r="B3" s="728"/>
      <c r="C3" s="728"/>
      <c r="D3" s="728"/>
      <c r="E3" s="728"/>
      <c r="F3" s="728"/>
      <c r="G3" s="728"/>
      <c r="H3" s="728"/>
      <c r="I3" s="728" t="s">
        <v>496</v>
      </c>
      <c r="J3" s="728"/>
      <c r="K3" s="728"/>
      <c r="L3" s="728"/>
      <c r="M3" s="728"/>
      <c r="N3" s="728"/>
      <c r="O3" s="728"/>
      <c r="P3" s="728" t="s">
        <v>497</v>
      </c>
      <c r="Q3" s="728"/>
      <c r="R3" s="728"/>
      <c r="S3" s="728"/>
      <c r="T3" s="728"/>
      <c r="U3" s="728"/>
      <c r="V3" s="728"/>
      <c r="W3" s="728"/>
      <c r="X3" s="728"/>
      <c r="Y3" s="728"/>
      <c r="Z3" s="729" t="s">
        <v>498</v>
      </c>
      <c r="AA3" s="729"/>
      <c r="AB3" s="729"/>
      <c r="AC3" s="729"/>
      <c r="AD3" s="729"/>
      <c r="AE3" s="729"/>
      <c r="AF3" s="729"/>
      <c r="AG3" s="729"/>
      <c r="AH3" s="729"/>
      <c r="AI3" s="729"/>
    </row>
    <row r="4" spans="1:35" s="145" customFormat="1" ht="12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2"/>
      <c r="Q4" s="143"/>
      <c r="R4" s="142"/>
      <c r="S4" s="142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4"/>
      <c r="AI4" s="142"/>
    </row>
    <row r="5" spans="1:35" s="540" customFormat="1" ht="12" customHeight="1" thickBot="1">
      <c r="A5" s="540" t="s">
        <v>361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2" t="s">
        <v>23</v>
      </c>
      <c r="P5" s="540" t="s">
        <v>361</v>
      </c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I5" s="542" t="s">
        <v>23</v>
      </c>
    </row>
    <row r="6" spans="1:35" s="146" customFormat="1" ht="20.25" customHeight="1">
      <c r="A6" s="712" t="s">
        <v>474</v>
      </c>
      <c r="B6" s="717" t="s">
        <v>472</v>
      </c>
      <c r="C6" s="394" t="s">
        <v>473</v>
      </c>
      <c r="D6" s="394"/>
      <c r="E6" s="394"/>
      <c r="F6" s="394"/>
      <c r="G6" s="394"/>
      <c r="H6" s="394"/>
      <c r="I6" s="395" t="s">
        <v>483</v>
      </c>
      <c r="J6" s="394"/>
      <c r="K6" s="394"/>
      <c r="L6" s="394"/>
      <c r="M6" s="394"/>
      <c r="N6" s="396"/>
      <c r="O6" s="708" t="s">
        <v>21</v>
      </c>
      <c r="P6" s="712" t="s">
        <v>474</v>
      </c>
      <c r="Q6" s="395" t="s">
        <v>484</v>
      </c>
      <c r="R6" s="394"/>
      <c r="S6" s="394"/>
      <c r="T6" s="394"/>
      <c r="U6" s="394"/>
      <c r="V6" s="396"/>
      <c r="W6" s="394" t="s">
        <v>475</v>
      </c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7"/>
      <c r="AI6" s="708" t="s">
        <v>21</v>
      </c>
    </row>
    <row r="7" spans="1:35" s="146" customFormat="1" ht="20.25" customHeight="1">
      <c r="A7" s="713"/>
      <c r="B7" s="706"/>
      <c r="C7" s="705" t="s">
        <v>476</v>
      </c>
      <c r="D7" s="715" t="s">
        <v>457</v>
      </c>
      <c r="E7" s="715" t="s">
        <v>458</v>
      </c>
      <c r="F7" s="705" t="s">
        <v>485</v>
      </c>
      <c r="G7" s="715" t="s">
        <v>462</v>
      </c>
      <c r="H7" s="705" t="s">
        <v>478</v>
      </c>
      <c r="I7" s="705" t="s">
        <v>479</v>
      </c>
      <c r="J7" s="715" t="s">
        <v>457</v>
      </c>
      <c r="K7" s="715" t="s">
        <v>458</v>
      </c>
      <c r="L7" s="705" t="s">
        <v>480</v>
      </c>
      <c r="M7" s="715" t="s">
        <v>464</v>
      </c>
      <c r="N7" s="705" t="s">
        <v>478</v>
      </c>
      <c r="O7" s="709"/>
      <c r="P7" s="713"/>
      <c r="Q7" s="705" t="s">
        <v>479</v>
      </c>
      <c r="R7" s="715" t="s">
        <v>457</v>
      </c>
      <c r="S7" s="715" t="s">
        <v>458</v>
      </c>
      <c r="T7" s="705" t="s">
        <v>485</v>
      </c>
      <c r="U7" s="715" t="s">
        <v>462</v>
      </c>
      <c r="V7" s="705" t="s">
        <v>486</v>
      </c>
      <c r="W7" s="705" t="s">
        <v>479</v>
      </c>
      <c r="X7" s="715" t="s">
        <v>457</v>
      </c>
      <c r="Y7" s="715" t="s">
        <v>458</v>
      </c>
      <c r="Z7" s="705" t="s">
        <v>477</v>
      </c>
      <c r="AA7" s="715" t="s">
        <v>462</v>
      </c>
      <c r="AB7" s="720" t="s">
        <v>467</v>
      </c>
      <c r="AC7" s="723" t="s">
        <v>487</v>
      </c>
      <c r="AD7" s="727" t="s">
        <v>488</v>
      </c>
      <c r="AE7" s="720" t="s">
        <v>469</v>
      </c>
      <c r="AF7" s="730" t="s">
        <v>481</v>
      </c>
      <c r="AG7" s="705" t="s">
        <v>482</v>
      </c>
      <c r="AH7" s="705" t="s">
        <v>486</v>
      </c>
      <c r="AI7" s="709"/>
    </row>
    <row r="8" spans="1:35" s="146" customFormat="1" ht="20.25" customHeight="1">
      <c r="A8" s="713"/>
      <c r="B8" s="706"/>
      <c r="C8" s="706"/>
      <c r="D8" s="706"/>
      <c r="E8" s="716"/>
      <c r="F8" s="706"/>
      <c r="G8" s="706"/>
      <c r="H8" s="706"/>
      <c r="I8" s="706"/>
      <c r="J8" s="706"/>
      <c r="K8" s="716"/>
      <c r="L8" s="706"/>
      <c r="M8" s="706"/>
      <c r="N8" s="706"/>
      <c r="O8" s="709"/>
      <c r="P8" s="713"/>
      <c r="Q8" s="706"/>
      <c r="R8" s="706"/>
      <c r="S8" s="716"/>
      <c r="T8" s="706"/>
      <c r="U8" s="706"/>
      <c r="V8" s="706"/>
      <c r="W8" s="706"/>
      <c r="X8" s="706"/>
      <c r="Y8" s="716"/>
      <c r="Z8" s="706"/>
      <c r="AA8" s="706"/>
      <c r="AB8" s="721"/>
      <c r="AC8" s="724"/>
      <c r="AD8" s="724"/>
      <c r="AE8" s="724"/>
      <c r="AF8" s="731"/>
      <c r="AG8" s="706"/>
      <c r="AH8" s="706"/>
      <c r="AI8" s="709"/>
    </row>
    <row r="9" spans="1:35" s="146" customFormat="1" ht="20.25" customHeight="1">
      <c r="A9" s="713"/>
      <c r="B9" s="706" t="s">
        <v>148</v>
      </c>
      <c r="C9" s="706" t="s">
        <v>461</v>
      </c>
      <c r="D9" s="718" t="s">
        <v>459</v>
      </c>
      <c r="E9" s="718" t="s">
        <v>460</v>
      </c>
      <c r="F9" s="706" t="s">
        <v>149</v>
      </c>
      <c r="G9" s="718" t="s">
        <v>463</v>
      </c>
      <c r="H9" s="706" t="s">
        <v>150</v>
      </c>
      <c r="I9" s="706" t="s">
        <v>461</v>
      </c>
      <c r="J9" s="718" t="s">
        <v>459</v>
      </c>
      <c r="K9" s="718" t="s">
        <v>460</v>
      </c>
      <c r="L9" s="706" t="s">
        <v>149</v>
      </c>
      <c r="M9" s="718" t="s">
        <v>465</v>
      </c>
      <c r="N9" s="706" t="s">
        <v>77</v>
      </c>
      <c r="O9" s="709"/>
      <c r="P9" s="713"/>
      <c r="Q9" s="706" t="s">
        <v>461</v>
      </c>
      <c r="R9" s="718" t="s">
        <v>459</v>
      </c>
      <c r="S9" s="718" t="s">
        <v>460</v>
      </c>
      <c r="T9" s="706" t="s">
        <v>149</v>
      </c>
      <c r="U9" s="718" t="s">
        <v>466</v>
      </c>
      <c r="V9" s="706" t="s">
        <v>77</v>
      </c>
      <c r="W9" s="706" t="s">
        <v>461</v>
      </c>
      <c r="X9" s="718" t="s">
        <v>459</v>
      </c>
      <c r="Y9" s="718" t="s">
        <v>460</v>
      </c>
      <c r="Z9" s="706" t="s">
        <v>149</v>
      </c>
      <c r="AA9" s="718" t="s">
        <v>466</v>
      </c>
      <c r="AB9" s="721"/>
      <c r="AC9" s="725" t="s">
        <v>468</v>
      </c>
      <c r="AD9" s="724"/>
      <c r="AE9" s="725" t="s">
        <v>470</v>
      </c>
      <c r="AF9" s="731" t="s">
        <v>471</v>
      </c>
      <c r="AG9" s="706" t="s">
        <v>135</v>
      </c>
      <c r="AH9" s="706" t="s">
        <v>77</v>
      </c>
      <c r="AI9" s="709"/>
    </row>
    <row r="10" spans="1:35" s="146" customFormat="1" ht="36" customHeight="1">
      <c r="A10" s="714"/>
      <c r="B10" s="707"/>
      <c r="C10" s="707"/>
      <c r="D10" s="719"/>
      <c r="E10" s="719"/>
      <c r="F10" s="707"/>
      <c r="G10" s="707"/>
      <c r="H10" s="707"/>
      <c r="I10" s="707"/>
      <c r="J10" s="719"/>
      <c r="K10" s="719"/>
      <c r="L10" s="707"/>
      <c r="M10" s="707"/>
      <c r="N10" s="707"/>
      <c r="O10" s="710"/>
      <c r="P10" s="714"/>
      <c r="Q10" s="707"/>
      <c r="R10" s="719"/>
      <c r="S10" s="719"/>
      <c r="T10" s="707"/>
      <c r="U10" s="707"/>
      <c r="V10" s="707"/>
      <c r="W10" s="707"/>
      <c r="X10" s="719"/>
      <c r="Y10" s="719"/>
      <c r="Z10" s="707"/>
      <c r="AA10" s="707"/>
      <c r="AB10" s="722"/>
      <c r="AC10" s="726"/>
      <c r="AD10" s="726"/>
      <c r="AE10" s="726"/>
      <c r="AF10" s="732"/>
      <c r="AG10" s="707"/>
      <c r="AH10" s="707"/>
      <c r="AI10" s="710"/>
    </row>
    <row r="11" spans="1:35" s="154" customFormat="1" ht="59.25" customHeight="1">
      <c r="A11" s="398">
        <v>2016</v>
      </c>
      <c r="B11" s="399">
        <v>1104963</v>
      </c>
      <c r="C11" s="399">
        <v>2644</v>
      </c>
      <c r="D11" s="399">
        <v>2015</v>
      </c>
      <c r="E11" s="399">
        <v>0</v>
      </c>
      <c r="F11" s="399">
        <v>0</v>
      </c>
      <c r="G11" s="399"/>
      <c r="H11" s="399">
        <v>629</v>
      </c>
      <c r="I11" s="399">
        <v>32849</v>
      </c>
      <c r="J11" s="399">
        <v>20906</v>
      </c>
      <c r="K11" s="399">
        <v>0</v>
      </c>
      <c r="L11" s="399">
        <v>0</v>
      </c>
      <c r="M11" s="399">
        <v>11229</v>
      </c>
      <c r="N11" s="399">
        <v>714</v>
      </c>
      <c r="O11" s="400">
        <v>2016</v>
      </c>
      <c r="P11" s="398">
        <v>2016</v>
      </c>
      <c r="Q11" s="399">
        <v>547768</v>
      </c>
      <c r="R11" s="399">
        <v>31646</v>
      </c>
      <c r="S11" s="399">
        <v>0</v>
      </c>
      <c r="T11" s="399">
        <v>2494</v>
      </c>
      <c r="U11" s="399">
        <v>118233</v>
      </c>
      <c r="V11" s="399">
        <v>395395</v>
      </c>
      <c r="W11" s="399">
        <v>521702</v>
      </c>
      <c r="X11" s="399">
        <v>0</v>
      </c>
      <c r="Y11" s="399">
        <v>0</v>
      </c>
      <c r="Z11" s="399">
        <v>0</v>
      </c>
      <c r="AA11" s="399">
        <v>0</v>
      </c>
      <c r="AB11" s="399">
        <v>128042</v>
      </c>
      <c r="AC11" s="399">
        <v>0</v>
      </c>
      <c r="AD11" s="399">
        <v>338228</v>
      </c>
      <c r="AE11" s="399">
        <v>0</v>
      </c>
      <c r="AF11" s="399">
        <v>55432</v>
      </c>
      <c r="AG11" s="399">
        <v>0</v>
      </c>
      <c r="AH11" s="399">
        <v>0</v>
      </c>
      <c r="AI11" s="400">
        <v>2016</v>
      </c>
    </row>
    <row r="12" spans="1:35" s="154" customFormat="1" ht="59.25" customHeight="1">
      <c r="A12" s="398">
        <v>2017</v>
      </c>
      <c r="B12" s="399">
        <v>1128504</v>
      </c>
      <c r="C12" s="399">
        <v>2644</v>
      </c>
      <c r="D12" s="399">
        <v>2015</v>
      </c>
      <c r="E12" s="399">
        <v>0</v>
      </c>
      <c r="F12" s="399">
        <v>0</v>
      </c>
      <c r="G12" s="399"/>
      <c r="H12" s="399">
        <v>629</v>
      </c>
      <c r="I12" s="399">
        <v>32849</v>
      </c>
      <c r="J12" s="399">
        <v>20906</v>
      </c>
      <c r="K12" s="399">
        <v>0</v>
      </c>
      <c r="L12" s="399">
        <v>0</v>
      </c>
      <c r="M12" s="399">
        <v>11229</v>
      </c>
      <c r="N12" s="399">
        <v>714</v>
      </c>
      <c r="O12" s="400">
        <v>2017</v>
      </c>
      <c r="P12" s="398">
        <v>2017</v>
      </c>
      <c r="Q12" s="399">
        <v>562557</v>
      </c>
      <c r="R12" s="399">
        <v>31646</v>
      </c>
      <c r="S12" s="399">
        <v>0</v>
      </c>
      <c r="T12" s="399">
        <v>5739</v>
      </c>
      <c r="U12" s="399">
        <v>118233</v>
      </c>
      <c r="V12" s="399">
        <v>406939</v>
      </c>
      <c r="W12" s="399">
        <v>530454</v>
      </c>
      <c r="X12" s="399">
        <v>0</v>
      </c>
      <c r="Y12" s="399">
        <v>0</v>
      </c>
      <c r="Z12" s="399">
        <v>0</v>
      </c>
      <c r="AA12" s="399">
        <v>0</v>
      </c>
      <c r="AB12" s="399">
        <v>128042</v>
      </c>
      <c r="AC12" s="399">
        <v>0</v>
      </c>
      <c r="AD12" s="399">
        <v>346980</v>
      </c>
      <c r="AE12" s="399">
        <v>0</v>
      </c>
      <c r="AF12" s="399">
        <v>55432</v>
      </c>
      <c r="AG12" s="399">
        <v>0</v>
      </c>
      <c r="AH12" s="399">
        <v>0</v>
      </c>
      <c r="AI12" s="400">
        <v>2017</v>
      </c>
    </row>
    <row r="13" spans="1:35" s="154" customFormat="1" ht="59.25" customHeight="1">
      <c r="A13" s="398">
        <v>2018</v>
      </c>
      <c r="B13" s="399">
        <v>1144971</v>
      </c>
      <c r="C13" s="399">
        <v>2644</v>
      </c>
      <c r="D13" s="399">
        <v>2015</v>
      </c>
      <c r="E13" s="399">
        <v>0</v>
      </c>
      <c r="F13" s="399">
        <v>0</v>
      </c>
      <c r="G13" s="399"/>
      <c r="H13" s="399">
        <v>629</v>
      </c>
      <c r="I13" s="399">
        <v>32849</v>
      </c>
      <c r="J13" s="399">
        <v>20906</v>
      </c>
      <c r="K13" s="399">
        <v>0</v>
      </c>
      <c r="L13" s="399">
        <v>0</v>
      </c>
      <c r="M13" s="399">
        <v>11229</v>
      </c>
      <c r="N13" s="399">
        <v>714</v>
      </c>
      <c r="O13" s="400">
        <v>2018</v>
      </c>
      <c r="P13" s="398">
        <v>2018</v>
      </c>
      <c r="Q13" s="399">
        <v>575461</v>
      </c>
      <c r="R13" s="399">
        <v>31646</v>
      </c>
      <c r="S13" s="399">
        <v>0</v>
      </c>
      <c r="T13" s="399">
        <v>5739</v>
      </c>
      <c r="U13" s="641">
        <v>118233</v>
      </c>
      <c r="V13" s="399">
        <v>419843</v>
      </c>
      <c r="W13" s="399">
        <v>534017</v>
      </c>
      <c r="X13" s="399">
        <v>0</v>
      </c>
      <c r="Y13" s="399">
        <v>0</v>
      </c>
      <c r="Z13" s="399">
        <v>0</v>
      </c>
      <c r="AA13" s="399">
        <v>0</v>
      </c>
      <c r="AB13" s="399">
        <v>128042</v>
      </c>
      <c r="AC13" s="399">
        <v>0</v>
      </c>
      <c r="AD13" s="399">
        <v>350543</v>
      </c>
      <c r="AE13" s="399">
        <v>0</v>
      </c>
      <c r="AF13" s="399">
        <v>55432</v>
      </c>
      <c r="AG13" s="399">
        <v>0</v>
      </c>
      <c r="AH13" s="399">
        <v>0</v>
      </c>
      <c r="AI13" s="400">
        <v>2018</v>
      </c>
    </row>
    <row r="14" spans="1:35" s="154" customFormat="1" ht="59.25" customHeight="1">
      <c r="A14" s="398">
        <v>2019</v>
      </c>
      <c r="B14" s="399">
        <v>1162862</v>
      </c>
      <c r="C14" s="399">
        <v>2644</v>
      </c>
      <c r="D14" s="399">
        <v>2015</v>
      </c>
      <c r="E14" s="399">
        <v>0</v>
      </c>
      <c r="F14" s="399">
        <v>0</v>
      </c>
      <c r="G14" s="399"/>
      <c r="H14" s="399">
        <v>629</v>
      </c>
      <c r="I14" s="399">
        <v>32849</v>
      </c>
      <c r="J14" s="399">
        <v>20906</v>
      </c>
      <c r="K14" s="399">
        <v>0</v>
      </c>
      <c r="L14" s="399">
        <v>0</v>
      </c>
      <c r="M14" s="399">
        <v>11229</v>
      </c>
      <c r="N14" s="399">
        <v>714</v>
      </c>
      <c r="O14" s="400">
        <v>2019</v>
      </c>
      <c r="P14" s="398">
        <v>2019</v>
      </c>
      <c r="Q14" s="399">
        <v>581550</v>
      </c>
      <c r="R14" s="399">
        <v>31646</v>
      </c>
      <c r="S14" s="399">
        <v>0</v>
      </c>
      <c r="T14" s="399">
        <v>5739</v>
      </c>
      <c r="U14" s="641">
        <v>118233</v>
      </c>
      <c r="V14" s="399">
        <v>425932</v>
      </c>
      <c r="W14" s="399">
        <v>545819</v>
      </c>
      <c r="X14" s="399">
        <v>0</v>
      </c>
      <c r="Y14" s="399">
        <v>0</v>
      </c>
      <c r="Z14" s="399">
        <v>0</v>
      </c>
      <c r="AA14" s="399"/>
      <c r="AB14" s="641">
        <v>128042</v>
      </c>
      <c r="AC14" s="399">
        <v>0</v>
      </c>
      <c r="AD14" s="641">
        <v>362345</v>
      </c>
      <c r="AE14" s="399">
        <v>0</v>
      </c>
      <c r="AF14" s="399">
        <v>55432</v>
      </c>
      <c r="AG14" s="399">
        <v>0</v>
      </c>
      <c r="AH14" s="399">
        <v>0</v>
      </c>
      <c r="AI14" s="400">
        <v>2019</v>
      </c>
    </row>
    <row r="15" spans="1:35" s="623" customFormat="1" ht="59.25" customHeight="1">
      <c r="A15" s="642">
        <v>2020</v>
      </c>
      <c r="B15" s="641">
        <f>SUM(C15,I15,Q15,W15)</f>
        <v>1207658</v>
      </c>
      <c r="C15" s="641">
        <f>SUM(D15:H15)</f>
        <v>2644</v>
      </c>
      <c r="D15" s="641">
        <v>2015</v>
      </c>
      <c r="E15" s="641">
        <v>0</v>
      </c>
      <c r="F15" s="641">
        <v>0</v>
      </c>
      <c r="G15" s="641">
        <v>0</v>
      </c>
      <c r="H15" s="641">
        <v>629</v>
      </c>
      <c r="I15" s="641">
        <f>SUM(J15:N15)</f>
        <v>36023</v>
      </c>
      <c r="J15" s="641">
        <v>20906</v>
      </c>
      <c r="K15" s="641">
        <v>0</v>
      </c>
      <c r="L15" s="641">
        <v>0</v>
      </c>
      <c r="M15" s="641">
        <v>14403</v>
      </c>
      <c r="N15" s="641">
        <v>714</v>
      </c>
      <c r="O15" s="643">
        <v>2020</v>
      </c>
      <c r="P15" s="642">
        <v>2020</v>
      </c>
      <c r="Q15" s="641">
        <f>SUM(R15:V15)</f>
        <v>608647</v>
      </c>
      <c r="R15" s="641">
        <v>31646</v>
      </c>
      <c r="S15" s="641">
        <v>0</v>
      </c>
      <c r="T15" s="641">
        <v>5739</v>
      </c>
      <c r="U15" s="641">
        <v>118233</v>
      </c>
      <c r="V15" s="641">
        <v>453029</v>
      </c>
      <c r="W15" s="641">
        <f>SUM(X15:AH15)</f>
        <v>560344</v>
      </c>
      <c r="X15" s="641">
        <v>0</v>
      </c>
      <c r="Y15" s="641">
        <v>0</v>
      </c>
      <c r="Z15" s="641">
        <v>0</v>
      </c>
      <c r="AA15" s="641">
        <v>0</v>
      </c>
      <c r="AB15" s="641">
        <v>128042</v>
      </c>
      <c r="AC15" s="641">
        <v>0</v>
      </c>
      <c r="AD15" s="641">
        <v>376870</v>
      </c>
      <c r="AE15" s="641">
        <v>0</v>
      </c>
      <c r="AF15" s="641">
        <v>55432</v>
      </c>
      <c r="AG15" s="641">
        <v>0</v>
      </c>
      <c r="AH15" s="641">
        <v>0</v>
      </c>
      <c r="AI15" s="643">
        <v>2020</v>
      </c>
    </row>
    <row r="16" spans="1:35" s="146" customFormat="1" ht="3" customHeight="1" thickBo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147"/>
      <c r="Q16" s="148"/>
      <c r="R16" s="148"/>
      <c r="S16" s="148"/>
      <c r="T16" s="148"/>
      <c r="U16" s="148"/>
      <c r="V16" s="148"/>
      <c r="W16" s="147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7"/>
      <c r="AI16" s="149"/>
    </row>
    <row r="17" spans="1:35" s="546" customFormat="1" ht="12" customHeight="1">
      <c r="A17" s="711" t="s">
        <v>362</v>
      </c>
      <c r="B17" s="711"/>
      <c r="C17" s="543"/>
      <c r="D17" s="543"/>
      <c r="E17" s="543"/>
      <c r="F17" s="543"/>
      <c r="G17" s="543"/>
      <c r="H17" s="543"/>
      <c r="I17" s="544"/>
      <c r="J17" s="544"/>
      <c r="K17" s="544"/>
      <c r="L17" s="544"/>
      <c r="M17" s="544"/>
      <c r="N17" s="544"/>
      <c r="O17" s="544"/>
      <c r="P17" s="544"/>
      <c r="Q17" s="545" t="s">
        <v>489</v>
      </c>
      <c r="R17" s="544"/>
      <c r="S17" s="544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</row>
  </sheetData>
  <sheetProtection/>
  <mergeCells count="69">
    <mergeCell ref="AH7:AH8"/>
    <mergeCell ref="AH9:AH10"/>
    <mergeCell ref="A3:H3"/>
    <mergeCell ref="I3:O3"/>
    <mergeCell ref="P3:Y3"/>
    <mergeCell ref="Z3:AI3"/>
    <mergeCell ref="AE7:AE8"/>
    <mergeCell ref="AE9:AE10"/>
    <mergeCell ref="AF7:AF8"/>
    <mergeCell ref="AF9:AF10"/>
    <mergeCell ref="AG7:AG8"/>
    <mergeCell ref="AG9:AG10"/>
    <mergeCell ref="AA7:AA8"/>
    <mergeCell ref="AA9:AA10"/>
    <mergeCell ref="AB7:AB10"/>
    <mergeCell ref="AC7:AC8"/>
    <mergeCell ref="AC9:AC10"/>
    <mergeCell ref="AD7:AD10"/>
    <mergeCell ref="Y7:Y8"/>
    <mergeCell ref="Y9:Y10"/>
    <mergeCell ref="Z7:Z8"/>
    <mergeCell ref="Z9:Z10"/>
    <mergeCell ref="W7:W8"/>
    <mergeCell ref="W9:W10"/>
    <mergeCell ref="V7:V8"/>
    <mergeCell ref="V9:V10"/>
    <mergeCell ref="O6:O10"/>
    <mergeCell ref="P6:P10"/>
    <mergeCell ref="X7:X8"/>
    <mergeCell ref="X9:X10"/>
    <mergeCell ref="S7:S8"/>
    <mergeCell ref="S9:S10"/>
    <mergeCell ref="T7:T8"/>
    <mergeCell ref="T9:T10"/>
    <mergeCell ref="U7:U8"/>
    <mergeCell ref="U9:U10"/>
    <mergeCell ref="N7:N8"/>
    <mergeCell ref="N9:N10"/>
    <mergeCell ref="Q7:Q8"/>
    <mergeCell ref="Q9:Q10"/>
    <mergeCell ref="R7:R8"/>
    <mergeCell ref="R9:R10"/>
    <mergeCell ref="J9:J10"/>
    <mergeCell ref="K7:K8"/>
    <mergeCell ref="K9:K10"/>
    <mergeCell ref="L7:L8"/>
    <mergeCell ref="L9:L10"/>
    <mergeCell ref="M7:M8"/>
    <mergeCell ref="M9:M10"/>
    <mergeCell ref="B6:B8"/>
    <mergeCell ref="G7:G8"/>
    <mergeCell ref="G9:G10"/>
    <mergeCell ref="H7:H8"/>
    <mergeCell ref="H9:H10"/>
    <mergeCell ref="I7:I8"/>
    <mergeCell ref="I9:I10"/>
    <mergeCell ref="D9:D10"/>
    <mergeCell ref="E9:E10"/>
    <mergeCell ref="F9:F10"/>
    <mergeCell ref="F7:F8"/>
    <mergeCell ref="C7:C8"/>
    <mergeCell ref="C9:C10"/>
    <mergeCell ref="AI6:AI10"/>
    <mergeCell ref="A17:B17"/>
    <mergeCell ref="B9:B10"/>
    <mergeCell ref="A6:A10"/>
    <mergeCell ref="D7:D8"/>
    <mergeCell ref="E7:E8"/>
    <mergeCell ref="J7:J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9" r:id="rId1"/>
  <colBreaks count="3" manualBreakCount="3">
    <brk id="8" max="65535" man="1"/>
    <brk id="15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Normal="85" zoomScaleSheetLayoutView="100" zoomScalePageLayoutView="0" workbookViewId="0" topLeftCell="A10">
      <selection activeCell="H15" sqref="H15"/>
    </sheetView>
  </sheetViews>
  <sheetFormatPr defaultColWidth="7.99609375" defaultRowHeight="13.5"/>
  <cols>
    <col min="1" max="1" width="5.77734375" style="6" customWidth="1"/>
    <col min="2" max="2" width="7.77734375" style="6" customWidth="1"/>
    <col min="3" max="12" width="10.77734375" style="7" customWidth="1"/>
    <col min="13" max="13" width="11.77734375" style="7" customWidth="1"/>
    <col min="14" max="14" width="5.77734375" style="6" customWidth="1"/>
    <col min="15" max="16384" width="7.99609375" style="8" customWidth="1"/>
  </cols>
  <sheetData>
    <row r="1" spans="1:14" s="506" customFormat="1" ht="12" customHeight="1">
      <c r="A1" s="493" t="s">
        <v>312</v>
      </c>
      <c r="B1" s="595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96" t="s">
        <v>342</v>
      </c>
    </row>
    <row r="2" spans="1:14" s="3" customFormat="1" ht="12" customHeight="1">
      <c r="A2" s="87"/>
      <c r="B2" s="8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8"/>
    </row>
    <row r="3" spans="1:14" s="119" customFormat="1" ht="24" customHeight="1">
      <c r="A3" s="671" t="s">
        <v>499</v>
      </c>
      <c r="B3" s="671"/>
      <c r="C3" s="671"/>
      <c r="D3" s="671"/>
      <c r="E3" s="671"/>
      <c r="F3" s="671"/>
      <c r="G3" s="671"/>
      <c r="H3" s="670" t="s">
        <v>500</v>
      </c>
      <c r="I3" s="670"/>
      <c r="J3" s="670"/>
      <c r="K3" s="670"/>
      <c r="L3" s="670"/>
      <c r="M3" s="670"/>
      <c r="N3" s="670"/>
    </row>
    <row r="4" spans="1:14" s="13" customFormat="1" ht="12" customHeight="1">
      <c r="A4" s="9"/>
      <c r="B4" s="9"/>
      <c r="C4" s="10"/>
      <c r="D4" s="10"/>
      <c r="E4" s="10"/>
      <c r="F4" s="10"/>
      <c r="G4" s="11"/>
      <c r="H4" s="9"/>
      <c r="I4" s="10"/>
      <c r="J4" s="10"/>
      <c r="K4" s="10"/>
      <c r="L4" s="10"/>
      <c r="M4" s="10"/>
      <c r="N4" s="12"/>
    </row>
    <row r="5" spans="1:14" s="551" customFormat="1" ht="12" customHeight="1" thickBot="1">
      <c r="A5" s="551" t="s">
        <v>363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552" t="s">
        <v>364</v>
      </c>
    </row>
    <row r="6" spans="1:14" s="121" customFormat="1" ht="22.5" customHeight="1">
      <c r="A6" s="553" t="s">
        <v>369</v>
      </c>
      <c r="B6" s="401" t="s">
        <v>370</v>
      </c>
      <c r="C6" s="402" t="s">
        <v>371</v>
      </c>
      <c r="D6" s="403" t="s">
        <v>372</v>
      </c>
      <c r="E6" s="403" t="s">
        <v>373</v>
      </c>
      <c r="F6" s="403" t="s">
        <v>374</v>
      </c>
      <c r="G6" s="403" t="s">
        <v>375</v>
      </c>
      <c r="H6" s="403" t="s">
        <v>376</v>
      </c>
      <c r="I6" s="403" t="s">
        <v>377</v>
      </c>
      <c r="J6" s="403" t="s">
        <v>378</v>
      </c>
      <c r="K6" s="403" t="s">
        <v>379</v>
      </c>
      <c r="L6" s="403" t="s">
        <v>380</v>
      </c>
      <c r="M6" s="333" t="s">
        <v>114</v>
      </c>
      <c r="N6" s="404" t="s">
        <v>42</v>
      </c>
    </row>
    <row r="7" spans="1:14" s="121" customFormat="1" ht="22.5" customHeight="1">
      <c r="A7" s="405" t="s">
        <v>245</v>
      </c>
      <c r="B7" s="406" t="s">
        <v>381</v>
      </c>
      <c r="C7" s="407" t="s">
        <v>115</v>
      </c>
      <c r="D7" s="408" t="s">
        <v>116</v>
      </c>
      <c r="E7" s="408" t="s">
        <v>117</v>
      </c>
      <c r="F7" s="408" t="s">
        <v>118</v>
      </c>
      <c r="G7" s="408" t="s">
        <v>119</v>
      </c>
      <c r="H7" s="408" t="s">
        <v>120</v>
      </c>
      <c r="I7" s="408" t="s">
        <v>121</v>
      </c>
      <c r="J7" s="408" t="s">
        <v>122</v>
      </c>
      <c r="K7" s="408" t="s">
        <v>123</v>
      </c>
      <c r="L7" s="408" t="s">
        <v>382</v>
      </c>
      <c r="M7" s="409" t="s">
        <v>113</v>
      </c>
      <c r="N7" s="410" t="s">
        <v>112</v>
      </c>
    </row>
    <row r="8" spans="1:14" s="122" customFormat="1" ht="27" customHeight="1">
      <c r="A8" s="733">
        <v>2016</v>
      </c>
      <c r="B8" s="411" t="s">
        <v>142</v>
      </c>
      <c r="C8" s="412">
        <v>13900</v>
      </c>
      <c r="D8" s="412">
        <v>0</v>
      </c>
      <c r="E8" s="412">
        <v>0</v>
      </c>
      <c r="F8" s="412">
        <v>0</v>
      </c>
      <c r="G8" s="412">
        <v>0</v>
      </c>
      <c r="H8" s="412">
        <v>13000</v>
      </c>
      <c r="I8" s="412" t="s">
        <v>143</v>
      </c>
      <c r="J8" s="412">
        <v>900</v>
      </c>
      <c r="K8" s="412">
        <v>0</v>
      </c>
      <c r="L8" s="412">
        <v>0</v>
      </c>
      <c r="M8" s="337" t="s">
        <v>144</v>
      </c>
      <c r="N8" s="734">
        <v>2016</v>
      </c>
    </row>
    <row r="9" spans="1:14" s="122" customFormat="1" ht="27" customHeight="1">
      <c r="A9" s="733"/>
      <c r="B9" s="411" t="s">
        <v>145</v>
      </c>
      <c r="C9" s="412">
        <v>1790418</v>
      </c>
      <c r="D9" s="412">
        <v>0</v>
      </c>
      <c r="E9" s="412">
        <v>0</v>
      </c>
      <c r="F9" s="412">
        <v>0</v>
      </c>
      <c r="G9" s="412">
        <v>0</v>
      </c>
      <c r="H9" s="412">
        <v>1550850</v>
      </c>
      <c r="I9" s="412" t="s">
        <v>143</v>
      </c>
      <c r="J9" s="412">
        <v>239568</v>
      </c>
      <c r="K9" s="412">
        <v>0</v>
      </c>
      <c r="L9" s="412">
        <v>0</v>
      </c>
      <c r="M9" s="337" t="s">
        <v>146</v>
      </c>
      <c r="N9" s="734"/>
    </row>
    <row r="10" spans="1:14" s="122" customFormat="1" ht="27" customHeight="1">
      <c r="A10" s="733">
        <v>2017</v>
      </c>
      <c r="B10" s="411" t="s">
        <v>142</v>
      </c>
      <c r="C10" s="412">
        <v>13900</v>
      </c>
      <c r="D10" s="412">
        <v>0</v>
      </c>
      <c r="E10" s="412">
        <v>0</v>
      </c>
      <c r="F10" s="412">
        <v>0</v>
      </c>
      <c r="G10" s="412">
        <v>0</v>
      </c>
      <c r="H10" s="412">
        <v>13000</v>
      </c>
      <c r="I10" s="412" t="s">
        <v>143</v>
      </c>
      <c r="J10" s="412">
        <v>900</v>
      </c>
      <c r="K10" s="412">
        <v>0</v>
      </c>
      <c r="L10" s="412">
        <v>0</v>
      </c>
      <c r="M10" s="337" t="s">
        <v>114</v>
      </c>
      <c r="N10" s="734">
        <v>2017</v>
      </c>
    </row>
    <row r="11" spans="1:14" s="122" customFormat="1" ht="27" customHeight="1">
      <c r="A11" s="733"/>
      <c r="B11" s="411" t="s">
        <v>145</v>
      </c>
      <c r="C11" s="412">
        <v>3876175</v>
      </c>
      <c r="D11" s="412">
        <v>0</v>
      </c>
      <c r="E11" s="412">
        <v>0</v>
      </c>
      <c r="F11" s="412">
        <v>0</v>
      </c>
      <c r="G11" s="412">
        <v>0</v>
      </c>
      <c r="H11" s="412">
        <v>3579051</v>
      </c>
      <c r="I11" s="412" t="s">
        <v>143</v>
      </c>
      <c r="J11" s="412">
        <v>297124</v>
      </c>
      <c r="K11" s="412">
        <v>0</v>
      </c>
      <c r="L11" s="412">
        <v>0</v>
      </c>
      <c r="M11" s="337" t="s">
        <v>113</v>
      </c>
      <c r="N11" s="734"/>
    </row>
    <row r="12" spans="1:14" s="122" customFormat="1" ht="27" customHeight="1">
      <c r="A12" s="733">
        <v>2018</v>
      </c>
      <c r="B12" s="411" t="s">
        <v>142</v>
      </c>
      <c r="C12" s="412">
        <v>13900</v>
      </c>
      <c r="D12" s="412">
        <v>0</v>
      </c>
      <c r="E12" s="412">
        <v>0</v>
      </c>
      <c r="F12" s="412">
        <v>0</v>
      </c>
      <c r="G12" s="412">
        <v>0</v>
      </c>
      <c r="H12" s="412">
        <v>13000</v>
      </c>
      <c r="I12" s="412" t="s">
        <v>143</v>
      </c>
      <c r="J12" s="412">
        <v>900</v>
      </c>
      <c r="K12" s="412">
        <v>0</v>
      </c>
      <c r="L12" s="412">
        <v>0</v>
      </c>
      <c r="M12" s="337" t="s">
        <v>144</v>
      </c>
      <c r="N12" s="734">
        <v>2018</v>
      </c>
    </row>
    <row r="13" spans="1:14" s="122" customFormat="1" ht="27" customHeight="1">
      <c r="A13" s="733"/>
      <c r="B13" s="411" t="s">
        <v>145</v>
      </c>
      <c r="C13" s="412">
        <v>3865572</v>
      </c>
      <c r="D13" s="412">
        <v>0</v>
      </c>
      <c r="E13" s="412">
        <v>0</v>
      </c>
      <c r="F13" s="412">
        <v>0</v>
      </c>
      <c r="G13" s="412">
        <v>0</v>
      </c>
      <c r="H13" s="412">
        <v>3589237</v>
      </c>
      <c r="I13" s="412" t="s">
        <v>143</v>
      </c>
      <c r="J13" s="412">
        <v>276335</v>
      </c>
      <c r="K13" s="412">
        <v>0</v>
      </c>
      <c r="L13" s="412">
        <v>0</v>
      </c>
      <c r="M13" s="337" t="s">
        <v>146</v>
      </c>
      <c r="N13" s="734"/>
    </row>
    <row r="14" spans="1:14" s="122" customFormat="1" ht="27" customHeight="1">
      <c r="A14" s="733">
        <v>2019</v>
      </c>
      <c r="B14" s="411" t="s">
        <v>142</v>
      </c>
      <c r="C14" s="412">
        <v>13900</v>
      </c>
      <c r="D14" s="412">
        <v>0</v>
      </c>
      <c r="E14" s="412">
        <v>0</v>
      </c>
      <c r="F14" s="412">
        <v>0</v>
      </c>
      <c r="G14" s="412">
        <v>0</v>
      </c>
      <c r="H14" s="412">
        <v>13000</v>
      </c>
      <c r="I14" s="412" t="s">
        <v>143</v>
      </c>
      <c r="J14" s="412">
        <v>900</v>
      </c>
      <c r="K14" s="412">
        <v>0</v>
      </c>
      <c r="L14" s="412">
        <v>0</v>
      </c>
      <c r="M14" s="337" t="s">
        <v>144</v>
      </c>
      <c r="N14" s="734">
        <v>2019</v>
      </c>
    </row>
    <row r="15" spans="1:14" s="122" customFormat="1" ht="27" customHeight="1">
      <c r="A15" s="733"/>
      <c r="B15" s="411" t="s">
        <v>145</v>
      </c>
      <c r="C15" s="412">
        <v>3681016</v>
      </c>
      <c r="D15" s="412">
        <v>0</v>
      </c>
      <c r="E15" s="412">
        <v>0</v>
      </c>
      <c r="F15" s="412">
        <v>0</v>
      </c>
      <c r="G15" s="412">
        <v>0</v>
      </c>
      <c r="H15" s="412">
        <v>3359676</v>
      </c>
      <c r="I15" s="412" t="s">
        <v>143</v>
      </c>
      <c r="J15" s="412">
        <v>321340</v>
      </c>
      <c r="K15" s="412">
        <v>0</v>
      </c>
      <c r="L15" s="412">
        <v>0</v>
      </c>
      <c r="M15" s="337" t="s">
        <v>146</v>
      </c>
      <c r="N15" s="734"/>
    </row>
    <row r="16" spans="1:14" s="254" customFormat="1" ht="27" customHeight="1">
      <c r="A16" s="735">
        <v>2020</v>
      </c>
      <c r="B16" s="554" t="s">
        <v>365</v>
      </c>
      <c r="C16" s="413">
        <f>H16+J16</f>
        <v>13900</v>
      </c>
      <c r="D16" s="413">
        <v>0</v>
      </c>
      <c r="E16" s="413">
        <v>0</v>
      </c>
      <c r="F16" s="413">
        <v>0</v>
      </c>
      <c r="G16" s="413">
        <v>0</v>
      </c>
      <c r="H16" s="413">
        <v>13000</v>
      </c>
      <c r="I16" s="413" t="s">
        <v>143</v>
      </c>
      <c r="J16" s="413">
        <v>900</v>
      </c>
      <c r="K16" s="413">
        <v>0</v>
      </c>
      <c r="L16" s="413">
        <v>0</v>
      </c>
      <c r="M16" s="414" t="s">
        <v>114</v>
      </c>
      <c r="N16" s="736">
        <v>2020</v>
      </c>
    </row>
    <row r="17" spans="1:14" s="254" customFormat="1" ht="27" customHeight="1">
      <c r="A17" s="735"/>
      <c r="B17" s="554" t="s">
        <v>383</v>
      </c>
      <c r="C17" s="413">
        <f aca="true" t="shared" si="0" ref="C17:H17">SUM(C18:C29)</f>
        <v>3708402</v>
      </c>
      <c r="D17" s="413">
        <f t="shared" si="0"/>
        <v>0</v>
      </c>
      <c r="E17" s="413">
        <f t="shared" si="0"/>
        <v>0</v>
      </c>
      <c r="F17" s="413">
        <f t="shared" si="0"/>
        <v>0</v>
      </c>
      <c r="G17" s="413">
        <f t="shared" si="0"/>
        <v>0</v>
      </c>
      <c r="H17" s="413">
        <f t="shared" si="0"/>
        <v>3296207</v>
      </c>
      <c r="I17" s="413" t="s">
        <v>143</v>
      </c>
      <c r="J17" s="413">
        <f>SUM(J18:J29)</f>
        <v>412195</v>
      </c>
      <c r="K17" s="413">
        <v>0</v>
      </c>
      <c r="L17" s="413">
        <v>0</v>
      </c>
      <c r="M17" s="415" t="s">
        <v>113</v>
      </c>
      <c r="N17" s="736"/>
    </row>
    <row r="18" spans="1:14" s="122" customFormat="1" ht="24.75" customHeight="1">
      <c r="A18" s="491" t="s">
        <v>193</v>
      </c>
      <c r="B18" s="411" t="s">
        <v>381</v>
      </c>
      <c r="C18" s="347">
        <f>H18+J18</f>
        <v>343841</v>
      </c>
      <c r="D18" s="347">
        <v>0</v>
      </c>
      <c r="E18" s="347">
        <v>0</v>
      </c>
      <c r="F18" s="347">
        <v>0</v>
      </c>
      <c r="G18" s="347">
        <v>0</v>
      </c>
      <c r="H18" s="412">
        <v>307157</v>
      </c>
      <c r="I18" s="347">
        <v>0</v>
      </c>
      <c r="J18" s="416">
        <v>36684</v>
      </c>
      <c r="K18" s="347">
        <v>0</v>
      </c>
      <c r="L18" s="347">
        <v>0</v>
      </c>
      <c r="M18" s="337" t="s">
        <v>113</v>
      </c>
      <c r="N18" s="492" t="s">
        <v>6</v>
      </c>
    </row>
    <row r="19" spans="1:14" s="122" customFormat="1" ht="24.75" customHeight="1">
      <c r="A19" s="491" t="s">
        <v>247</v>
      </c>
      <c r="B19" s="411" t="s">
        <v>381</v>
      </c>
      <c r="C19" s="347">
        <f aca="true" t="shared" si="1" ref="C19:C28">H19+J19</f>
        <v>326325</v>
      </c>
      <c r="D19" s="347">
        <v>0</v>
      </c>
      <c r="E19" s="347">
        <v>0</v>
      </c>
      <c r="F19" s="347">
        <v>0</v>
      </c>
      <c r="G19" s="347">
        <v>0</v>
      </c>
      <c r="H19" s="417">
        <v>293630</v>
      </c>
      <c r="I19" s="347">
        <v>0</v>
      </c>
      <c r="J19" s="416">
        <v>32695</v>
      </c>
      <c r="K19" s="347">
        <v>0</v>
      </c>
      <c r="L19" s="347">
        <v>0</v>
      </c>
      <c r="M19" s="337" t="s">
        <v>113</v>
      </c>
      <c r="N19" s="492" t="s">
        <v>46</v>
      </c>
    </row>
    <row r="20" spans="1:14" s="122" customFormat="1" ht="24.75" customHeight="1">
      <c r="A20" s="491" t="s">
        <v>195</v>
      </c>
      <c r="B20" s="411" t="s">
        <v>366</v>
      </c>
      <c r="C20" s="347">
        <f t="shared" si="1"/>
        <v>337679</v>
      </c>
      <c r="D20" s="347">
        <v>0</v>
      </c>
      <c r="E20" s="347">
        <v>0</v>
      </c>
      <c r="F20" s="347">
        <v>0</v>
      </c>
      <c r="G20" s="347">
        <v>0</v>
      </c>
      <c r="H20" s="417">
        <v>302150</v>
      </c>
      <c r="I20" s="347">
        <v>0</v>
      </c>
      <c r="J20" s="416">
        <v>35529</v>
      </c>
      <c r="K20" s="347">
        <v>0</v>
      </c>
      <c r="L20" s="347">
        <v>0</v>
      </c>
      <c r="M20" s="337" t="s">
        <v>113</v>
      </c>
      <c r="N20" s="492" t="s">
        <v>47</v>
      </c>
    </row>
    <row r="21" spans="1:14" s="122" customFormat="1" ht="24.75" customHeight="1">
      <c r="A21" s="491" t="s">
        <v>196</v>
      </c>
      <c r="B21" s="411" t="s">
        <v>384</v>
      </c>
      <c r="C21" s="347">
        <f t="shared" si="1"/>
        <v>324612</v>
      </c>
      <c r="D21" s="347">
        <v>0</v>
      </c>
      <c r="E21" s="347">
        <v>0</v>
      </c>
      <c r="F21" s="347">
        <v>0</v>
      </c>
      <c r="G21" s="347">
        <v>0</v>
      </c>
      <c r="H21" s="417">
        <v>290813</v>
      </c>
      <c r="I21" s="347">
        <v>0</v>
      </c>
      <c r="J21" s="416">
        <v>33799</v>
      </c>
      <c r="K21" s="347">
        <v>0</v>
      </c>
      <c r="L21" s="347">
        <v>0</v>
      </c>
      <c r="M21" s="337" t="s">
        <v>113</v>
      </c>
      <c r="N21" s="492" t="s">
        <v>48</v>
      </c>
    </row>
    <row r="22" spans="1:14" s="122" customFormat="1" ht="24.75" customHeight="1">
      <c r="A22" s="491" t="s">
        <v>197</v>
      </c>
      <c r="B22" s="411" t="s">
        <v>381</v>
      </c>
      <c r="C22" s="347">
        <f t="shared" si="1"/>
        <v>261669</v>
      </c>
      <c r="D22" s="347">
        <v>0</v>
      </c>
      <c r="E22" s="347">
        <v>0</v>
      </c>
      <c r="F22" s="347">
        <v>0</v>
      </c>
      <c r="G22" s="347">
        <v>0</v>
      </c>
      <c r="H22" s="417">
        <v>220894</v>
      </c>
      <c r="I22" s="347">
        <v>0</v>
      </c>
      <c r="J22" s="416">
        <v>40775</v>
      </c>
      <c r="K22" s="347">
        <v>0</v>
      </c>
      <c r="L22" s="347">
        <v>0</v>
      </c>
      <c r="M22" s="337" t="s">
        <v>113</v>
      </c>
      <c r="N22" s="492" t="s">
        <v>49</v>
      </c>
    </row>
    <row r="23" spans="1:14" s="122" customFormat="1" ht="24.75" customHeight="1">
      <c r="A23" s="491" t="s">
        <v>198</v>
      </c>
      <c r="B23" s="411" t="s">
        <v>384</v>
      </c>
      <c r="C23" s="347">
        <f t="shared" si="1"/>
        <v>251115</v>
      </c>
      <c r="D23" s="347">
        <v>0</v>
      </c>
      <c r="E23" s="347">
        <v>0</v>
      </c>
      <c r="F23" s="347">
        <v>0</v>
      </c>
      <c r="G23" s="347">
        <v>0</v>
      </c>
      <c r="H23" s="417">
        <v>217912</v>
      </c>
      <c r="I23" s="347">
        <v>0</v>
      </c>
      <c r="J23" s="416">
        <v>33203</v>
      </c>
      <c r="K23" s="347">
        <v>0</v>
      </c>
      <c r="L23" s="347">
        <v>0</v>
      </c>
      <c r="M23" s="337" t="s">
        <v>113</v>
      </c>
      <c r="N23" s="492" t="s">
        <v>43</v>
      </c>
    </row>
    <row r="24" spans="1:14" s="122" customFormat="1" ht="24.75" customHeight="1">
      <c r="A24" s="491" t="s">
        <v>199</v>
      </c>
      <c r="B24" s="411" t="s">
        <v>246</v>
      </c>
      <c r="C24" s="347">
        <f t="shared" si="1"/>
        <v>287768</v>
      </c>
      <c r="D24" s="347">
        <v>0</v>
      </c>
      <c r="E24" s="347">
        <v>0</v>
      </c>
      <c r="F24" s="347">
        <v>0</v>
      </c>
      <c r="G24" s="347">
        <v>0</v>
      </c>
      <c r="H24" s="417">
        <v>254828</v>
      </c>
      <c r="I24" s="347">
        <v>0</v>
      </c>
      <c r="J24" s="416">
        <v>32940</v>
      </c>
      <c r="K24" s="347">
        <v>0</v>
      </c>
      <c r="L24" s="347">
        <v>0</v>
      </c>
      <c r="M24" s="337" t="s">
        <v>113</v>
      </c>
      <c r="N24" s="492" t="s">
        <v>44</v>
      </c>
    </row>
    <row r="25" spans="1:14" s="122" customFormat="1" ht="24.75" customHeight="1">
      <c r="A25" s="491" t="s">
        <v>200</v>
      </c>
      <c r="B25" s="411" t="s">
        <v>366</v>
      </c>
      <c r="C25" s="347">
        <f t="shared" si="1"/>
        <v>279661</v>
      </c>
      <c r="D25" s="347">
        <v>0</v>
      </c>
      <c r="E25" s="347">
        <v>0</v>
      </c>
      <c r="F25" s="347">
        <v>0</v>
      </c>
      <c r="G25" s="347">
        <v>0</v>
      </c>
      <c r="H25" s="417">
        <v>233439</v>
      </c>
      <c r="I25" s="347">
        <v>0</v>
      </c>
      <c r="J25" s="416">
        <v>46222</v>
      </c>
      <c r="K25" s="347">
        <v>0</v>
      </c>
      <c r="L25" s="347">
        <v>0</v>
      </c>
      <c r="M25" s="337" t="s">
        <v>113</v>
      </c>
      <c r="N25" s="492" t="s">
        <v>50</v>
      </c>
    </row>
    <row r="26" spans="1:14" s="122" customFormat="1" ht="24.75" customHeight="1">
      <c r="A26" s="491" t="s">
        <v>201</v>
      </c>
      <c r="B26" s="411" t="s">
        <v>381</v>
      </c>
      <c r="C26" s="347">
        <f t="shared" si="1"/>
        <v>340830</v>
      </c>
      <c r="D26" s="347">
        <v>0</v>
      </c>
      <c r="E26" s="347">
        <v>0</v>
      </c>
      <c r="F26" s="347">
        <v>0</v>
      </c>
      <c r="G26" s="347">
        <v>0</v>
      </c>
      <c r="H26" s="417">
        <v>304438</v>
      </c>
      <c r="I26" s="347">
        <v>0</v>
      </c>
      <c r="J26" s="416">
        <v>36392</v>
      </c>
      <c r="K26" s="347">
        <v>0</v>
      </c>
      <c r="L26" s="347">
        <v>0</v>
      </c>
      <c r="M26" s="337" t="s">
        <v>113</v>
      </c>
      <c r="N26" s="492" t="s">
        <v>51</v>
      </c>
    </row>
    <row r="27" spans="1:14" s="122" customFormat="1" ht="24.75" customHeight="1">
      <c r="A27" s="491" t="s">
        <v>202</v>
      </c>
      <c r="B27" s="411" t="s">
        <v>368</v>
      </c>
      <c r="C27" s="347">
        <f t="shared" si="1"/>
        <v>348528</v>
      </c>
      <c r="D27" s="347">
        <v>0</v>
      </c>
      <c r="E27" s="347">
        <v>0</v>
      </c>
      <c r="F27" s="347">
        <v>0</v>
      </c>
      <c r="G27" s="347">
        <v>0</v>
      </c>
      <c r="H27" s="417">
        <v>321027</v>
      </c>
      <c r="I27" s="347">
        <v>0</v>
      </c>
      <c r="J27" s="416">
        <v>27501</v>
      </c>
      <c r="K27" s="347">
        <v>0</v>
      </c>
      <c r="L27" s="347">
        <v>0</v>
      </c>
      <c r="M27" s="337" t="s">
        <v>113</v>
      </c>
      <c r="N27" s="492" t="s">
        <v>52</v>
      </c>
    </row>
    <row r="28" spans="1:14" s="122" customFormat="1" ht="24.75" customHeight="1">
      <c r="A28" s="491" t="s">
        <v>203</v>
      </c>
      <c r="B28" s="411" t="s">
        <v>367</v>
      </c>
      <c r="C28" s="347">
        <f t="shared" si="1"/>
        <v>325263</v>
      </c>
      <c r="D28" s="347">
        <v>0</v>
      </c>
      <c r="E28" s="347">
        <v>0</v>
      </c>
      <c r="F28" s="347">
        <v>0</v>
      </c>
      <c r="G28" s="347">
        <v>0</v>
      </c>
      <c r="H28" s="417">
        <v>297670</v>
      </c>
      <c r="I28" s="347">
        <v>0</v>
      </c>
      <c r="J28" s="416">
        <v>27593</v>
      </c>
      <c r="K28" s="347">
        <v>0</v>
      </c>
      <c r="L28" s="347">
        <v>0</v>
      </c>
      <c r="M28" s="337" t="s">
        <v>113</v>
      </c>
      <c r="N28" s="492" t="s">
        <v>53</v>
      </c>
    </row>
    <row r="29" spans="1:14" s="122" customFormat="1" ht="24.75" customHeight="1">
      <c r="A29" s="491" t="s">
        <v>204</v>
      </c>
      <c r="B29" s="411" t="s">
        <v>381</v>
      </c>
      <c r="C29" s="347">
        <f>H29+J29</f>
        <v>281111</v>
      </c>
      <c r="D29" s="347">
        <v>0</v>
      </c>
      <c r="E29" s="347">
        <v>0</v>
      </c>
      <c r="F29" s="347">
        <v>0</v>
      </c>
      <c r="G29" s="347">
        <v>0</v>
      </c>
      <c r="H29" s="417">
        <v>252249</v>
      </c>
      <c r="I29" s="347">
        <v>0</v>
      </c>
      <c r="J29" s="416">
        <v>28862</v>
      </c>
      <c r="K29" s="347">
        <v>0</v>
      </c>
      <c r="L29" s="347">
        <v>0</v>
      </c>
      <c r="M29" s="337" t="s">
        <v>113</v>
      </c>
      <c r="N29" s="492" t="s">
        <v>54</v>
      </c>
    </row>
    <row r="30" spans="1:14" s="3" customFormat="1" ht="4.5" customHeight="1" thickBot="1">
      <c r="A30" s="215"/>
      <c r="B30" s="216"/>
      <c r="C30" s="217"/>
      <c r="D30" s="217"/>
      <c r="E30" s="217"/>
      <c r="F30" s="217"/>
      <c r="G30" s="217"/>
      <c r="H30" s="218"/>
      <c r="I30" s="218"/>
      <c r="J30" s="218"/>
      <c r="K30" s="218"/>
      <c r="L30" s="218"/>
      <c r="M30" s="219"/>
      <c r="N30" s="215"/>
    </row>
    <row r="31" spans="3:13" s="3" customFormat="1" ht="3" customHeight="1">
      <c r="C31" s="204"/>
      <c r="D31" s="204"/>
      <c r="E31" s="204"/>
      <c r="F31" s="204"/>
      <c r="G31" s="204"/>
      <c r="H31" s="205"/>
      <c r="I31" s="205"/>
      <c r="J31" s="205"/>
      <c r="K31" s="205"/>
      <c r="L31" s="205"/>
      <c r="M31" s="204"/>
    </row>
    <row r="32" spans="1:14" s="3" customFormat="1" ht="12" customHeight="1">
      <c r="A32" s="58" t="s">
        <v>163</v>
      </c>
      <c r="B32" s="58"/>
      <c r="C32" s="4"/>
      <c r="D32" s="4"/>
      <c r="E32" s="4"/>
      <c r="F32" s="4"/>
      <c r="G32" s="4"/>
      <c r="H32" s="17" t="s">
        <v>104</v>
      </c>
      <c r="I32" s="17"/>
      <c r="J32" s="17"/>
      <c r="K32" s="17"/>
      <c r="L32" s="17"/>
      <c r="M32" s="17"/>
      <c r="N32" s="17"/>
    </row>
    <row r="33" spans="1:14" s="3" customFormat="1" ht="24.75" customHeight="1">
      <c r="A33" s="87"/>
      <c r="B33" s="8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7"/>
    </row>
    <row r="34" spans="1:14" s="3" customFormat="1" ht="12">
      <c r="A34" s="87"/>
      <c r="B34" s="8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</row>
    <row r="35" spans="1:14" s="208" customFormat="1" ht="8.25">
      <c r="A35" s="206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6"/>
    </row>
    <row r="36" spans="1:14" s="208" customFormat="1" ht="8.25">
      <c r="A36" s="206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6"/>
    </row>
    <row r="37" spans="1:14" s="208" customFormat="1" ht="8.25">
      <c r="A37" s="206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6"/>
    </row>
    <row r="38" spans="1:14" s="208" customFormat="1" ht="8.25">
      <c r="A38" s="206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6"/>
    </row>
  </sheetData>
  <sheetProtection/>
  <mergeCells count="12">
    <mergeCell ref="A16:A17"/>
    <mergeCell ref="N16:N17"/>
    <mergeCell ref="A8:A9"/>
    <mergeCell ref="N8:N9"/>
    <mergeCell ref="A10:A11"/>
    <mergeCell ref="N10:N11"/>
    <mergeCell ref="A14:A15"/>
    <mergeCell ref="N12:N13"/>
    <mergeCell ref="A12:A13"/>
    <mergeCell ref="N14:N15"/>
    <mergeCell ref="A3:G3"/>
    <mergeCell ref="H3:N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9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2017-11-10T08:18:39Z</cp:lastPrinted>
  <dcterms:created xsi:type="dcterms:W3CDTF">2007-11-20T05:45:37Z</dcterms:created>
  <dcterms:modified xsi:type="dcterms:W3CDTF">2022-03-17T07:33:48Z</dcterms:modified>
  <cp:category/>
  <cp:version/>
  <cp:contentType/>
  <cp:contentStatus/>
</cp:coreProperties>
</file>